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5"/>
  </bookViews>
  <sheets>
    <sheet name="Индв__мужчины" sheetId="1" r:id="rId1"/>
    <sheet name="Индв__женщины" sheetId="2" r:id="rId2"/>
    <sheet name="Сеньор-Лига" sheetId="3" r:id="rId3"/>
    <sheet name="Любители-Лига" sheetId="4" r:id="rId4"/>
    <sheet name="рейтинг" sheetId="5" r:id="rId5"/>
    <sheet name="квалиф.6игр" sheetId="6" r:id="rId6"/>
  </sheets>
  <calcPr calcId="125725" iterateDelta="1E-4"/>
</workbook>
</file>

<file path=xl/calcChain.xml><?xml version="1.0" encoding="utf-8"?>
<calcChain xmlns="http://schemas.openxmlformats.org/spreadsheetml/2006/main">
  <c r="Z18" i="2"/>
  <c r="Z19"/>
  <c r="Z20"/>
  <c r="Z17"/>
  <c r="Y18"/>
  <c r="Y19"/>
  <c r="Y20"/>
  <c r="Y17"/>
  <c r="X18"/>
  <c r="X19"/>
  <c r="X20"/>
  <c r="X17"/>
  <c r="Z22" i="1"/>
  <c r="Z23"/>
  <c r="Z24"/>
  <c r="Z21"/>
  <c r="Y22"/>
  <c r="Y23"/>
  <c r="Y24"/>
  <c r="Y21"/>
  <c r="X22"/>
  <c r="X23"/>
  <c r="X24"/>
  <c r="X21"/>
  <c r="Q35" i="5"/>
  <c r="Q34"/>
  <c r="Q15"/>
  <c r="N14" i="3"/>
  <c r="L14"/>
  <c r="M14" s="1"/>
  <c r="N13"/>
  <c r="L13"/>
  <c r="M13" s="1"/>
  <c r="N12"/>
  <c r="L12"/>
  <c r="M12" s="1"/>
  <c r="N11"/>
  <c r="L11"/>
  <c r="M11" s="1"/>
  <c r="N10"/>
  <c r="L10"/>
  <c r="M10" s="1"/>
  <c r="X9"/>
  <c r="W9"/>
  <c r="V9"/>
  <c r="N9"/>
  <c r="L9"/>
  <c r="M9" s="1"/>
  <c r="X8"/>
  <c r="W8"/>
  <c r="V8"/>
  <c r="N8"/>
  <c r="L8"/>
  <c r="M8" s="1"/>
  <c r="X7"/>
  <c r="W7"/>
  <c r="V7"/>
  <c r="N7"/>
  <c r="L7"/>
  <c r="M7" s="1"/>
  <c r="X6"/>
  <c r="W6"/>
  <c r="V6"/>
  <c r="N6"/>
  <c r="L6"/>
  <c r="M6" s="1"/>
  <c r="N21" i="4"/>
  <c r="L21"/>
  <c r="M21" s="1"/>
  <c r="N20"/>
  <c r="L20"/>
  <c r="M20" s="1"/>
  <c r="N19"/>
  <c r="L19"/>
  <c r="M19" s="1"/>
  <c r="N18"/>
  <c r="L18"/>
  <c r="M18" s="1"/>
  <c r="N17"/>
  <c r="L17"/>
  <c r="M17" s="1"/>
  <c r="N16"/>
  <c r="L16"/>
  <c r="M16" s="1"/>
  <c r="N15"/>
  <c r="L15"/>
  <c r="M15" s="1"/>
  <c r="N14"/>
  <c r="L14"/>
  <c r="M14" s="1"/>
  <c r="N13"/>
  <c r="L13"/>
  <c r="M13" s="1"/>
  <c r="N12"/>
  <c r="L12"/>
  <c r="M12" s="1"/>
  <c r="N11"/>
  <c r="L11"/>
  <c r="M11" s="1"/>
  <c r="Y10"/>
  <c r="X10"/>
  <c r="W10"/>
  <c r="N10"/>
  <c r="L10"/>
  <c r="M10" s="1"/>
  <c r="Y9"/>
  <c r="X9"/>
  <c r="W9"/>
  <c r="N9"/>
  <c r="L9"/>
  <c r="M9" s="1"/>
  <c r="Y8"/>
  <c r="X8"/>
  <c r="W8"/>
  <c r="N8"/>
  <c r="L8"/>
  <c r="M8" s="1"/>
  <c r="Y7"/>
  <c r="X7"/>
  <c r="W7"/>
  <c r="N7"/>
  <c r="L7"/>
  <c r="M7" s="1"/>
  <c r="M46" i="6"/>
  <c r="K46"/>
  <c r="L46" s="1"/>
  <c r="M45"/>
  <c r="K45"/>
  <c r="L45" s="1"/>
  <c r="M44"/>
  <c r="K44"/>
  <c r="L44" s="1"/>
  <c r="M43"/>
  <c r="K43"/>
  <c r="L43" s="1"/>
  <c r="M42"/>
  <c r="K42"/>
  <c r="L42" s="1"/>
  <c r="M41"/>
  <c r="K41"/>
  <c r="L41" s="1"/>
  <c r="M40"/>
  <c r="K40"/>
  <c r="L40" s="1"/>
  <c r="M39"/>
  <c r="K39"/>
  <c r="L39" s="1"/>
  <c r="M38"/>
  <c r="K38"/>
  <c r="L38" s="1"/>
  <c r="M37"/>
  <c r="K37"/>
  <c r="L37" s="1"/>
  <c r="M36"/>
  <c r="K36"/>
  <c r="L36" s="1"/>
  <c r="M35"/>
  <c r="K35"/>
  <c r="L35" s="1"/>
  <c r="M34"/>
  <c r="K34"/>
  <c r="L34" s="1"/>
  <c r="M26"/>
  <c r="K26"/>
  <c r="L26" s="1"/>
  <c r="M25"/>
  <c r="K25"/>
  <c r="L25" s="1"/>
  <c r="M24"/>
  <c r="K23"/>
  <c r="L23" s="1"/>
  <c r="M23"/>
  <c r="K24"/>
  <c r="L24" s="1"/>
  <c r="M22"/>
  <c r="K22"/>
  <c r="L22" s="1"/>
  <c r="M21"/>
  <c r="K21"/>
  <c r="L21" s="1"/>
  <c r="M20"/>
  <c r="K18"/>
  <c r="L18" s="1"/>
  <c r="M19"/>
  <c r="K20"/>
  <c r="L20" s="1"/>
  <c r="M18"/>
  <c r="K19"/>
  <c r="L19" s="1"/>
  <c r="M17"/>
  <c r="K15"/>
  <c r="L15" s="1"/>
  <c r="M16"/>
  <c r="K14"/>
  <c r="L14" s="1"/>
  <c r="M15"/>
  <c r="K13"/>
  <c r="L13" s="1"/>
  <c r="M14"/>
  <c r="K17"/>
  <c r="L17" s="1"/>
  <c r="M13"/>
  <c r="K16"/>
  <c r="L16" s="1"/>
  <c r="M12"/>
  <c r="K12"/>
  <c r="L12" s="1"/>
  <c r="M11"/>
  <c r="K11"/>
  <c r="L11" s="1"/>
  <c r="M10"/>
  <c r="K10"/>
  <c r="L10" s="1"/>
  <c r="M9"/>
  <c r="K9"/>
  <c r="L9" s="1"/>
  <c r="M8"/>
  <c r="K8"/>
  <c r="L8" s="1"/>
  <c r="M7"/>
  <c r="K7"/>
  <c r="L7" s="1"/>
  <c r="M6"/>
  <c r="K6"/>
  <c r="L6" s="1"/>
  <c r="M5"/>
  <c r="K5"/>
  <c r="L5" s="1"/>
  <c r="M4"/>
  <c r="K4"/>
  <c r="L4" s="1"/>
  <c r="M3"/>
  <c r="K3"/>
  <c r="L3" s="1"/>
  <c r="H48" i="5"/>
  <c r="H47"/>
  <c r="H46"/>
  <c r="H45"/>
  <c r="H44"/>
  <c r="H43"/>
  <c r="H42"/>
  <c r="H41"/>
  <c r="H40"/>
  <c r="H39"/>
  <c r="H38"/>
  <c r="H37"/>
  <c r="Q33"/>
  <c r="Q32"/>
  <c r="H32"/>
  <c r="Q31"/>
  <c r="H31"/>
  <c r="Q30"/>
  <c r="H30"/>
  <c r="Q29"/>
  <c r="H29"/>
  <c r="Q28"/>
  <c r="H28"/>
  <c r="Q27"/>
  <c r="H27"/>
  <c r="Q26"/>
  <c r="H26"/>
  <c r="Q25"/>
  <c r="H25"/>
  <c r="Q24"/>
  <c r="H24"/>
  <c r="Q23"/>
  <c r="H23"/>
  <c r="Q22"/>
  <c r="H22"/>
  <c r="Q21"/>
  <c r="H21"/>
  <c r="H20"/>
  <c r="H19"/>
  <c r="H18"/>
  <c r="H17"/>
  <c r="H16"/>
  <c r="H15"/>
  <c r="Q14"/>
  <c r="H14"/>
  <c r="Q13"/>
  <c r="H13"/>
  <c r="Q12"/>
  <c r="H12"/>
  <c r="Q11"/>
  <c r="H11"/>
  <c r="Q10"/>
  <c r="H10"/>
  <c r="Q9"/>
  <c r="H9"/>
  <c r="Q8"/>
  <c r="H8"/>
  <c r="Q7"/>
  <c r="H7"/>
  <c r="Q6"/>
  <c r="H6"/>
  <c r="Q5"/>
  <c r="H5"/>
  <c r="Q4"/>
  <c r="H4"/>
  <c r="Q3"/>
  <c r="H3"/>
  <c r="Z15" i="2"/>
  <c r="Y15"/>
  <c r="X15"/>
  <c r="Z14"/>
  <c r="Y14"/>
  <c r="X14"/>
  <c r="Z13"/>
  <c r="Y13"/>
  <c r="X13"/>
  <c r="Z12"/>
  <c r="Y12"/>
  <c r="X12"/>
  <c r="N18"/>
  <c r="L18"/>
  <c r="M18" s="1"/>
  <c r="N17"/>
  <c r="L17"/>
  <c r="M17" s="1"/>
  <c r="N16"/>
  <c r="L16"/>
  <c r="M16" s="1"/>
  <c r="Z9"/>
  <c r="Y9"/>
  <c r="X9"/>
  <c r="N15"/>
  <c r="L15"/>
  <c r="M15" s="1"/>
  <c r="Z8"/>
  <c r="Y8"/>
  <c r="X8"/>
  <c r="N14"/>
  <c r="L14"/>
  <c r="M14" s="1"/>
  <c r="Z7"/>
  <c r="Y7"/>
  <c r="X7"/>
  <c r="N13"/>
  <c r="L13"/>
  <c r="M13" s="1"/>
  <c r="Z6"/>
  <c r="Y6"/>
  <c r="X6"/>
  <c r="N12"/>
  <c r="L12"/>
  <c r="M12" s="1"/>
  <c r="N11"/>
  <c r="L11"/>
  <c r="M11" s="1"/>
  <c r="N10"/>
  <c r="L10"/>
  <c r="M10" s="1"/>
  <c r="N9"/>
  <c r="L9"/>
  <c r="M9" s="1"/>
  <c r="N8"/>
  <c r="L8"/>
  <c r="M8" s="1"/>
  <c r="N7"/>
  <c r="L7"/>
  <c r="M7" s="1"/>
  <c r="N6"/>
  <c r="L6"/>
  <c r="M6" s="1"/>
  <c r="J29" i="1"/>
  <c r="I29"/>
  <c r="H29"/>
  <c r="G29"/>
  <c r="F29"/>
  <c r="E29"/>
  <c r="N28"/>
  <c r="L28"/>
  <c r="M28" s="1"/>
  <c r="N27"/>
  <c r="L27"/>
  <c r="M27" s="1"/>
  <c r="N26"/>
  <c r="L26"/>
  <c r="M26" s="1"/>
  <c r="N25"/>
  <c r="L25"/>
  <c r="M25" s="1"/>
  <c r="N24"/>
  <c r="L24"/>
  <c r="M24" s="1"/>
  <c r="N23"/>
  <c r="L23"/>
  <c r="M23" s="1"/>
  <c r="N22"/>
  <c r="L22"/>
  <c r="M22" s="1"/>
  <c r="N21"/>
  <c r="L21"/>
  <c r="M21" s="1"/>
  <c r="N20"/>
  <c r="L20"/>
  <c r="M20" s="1"/>
  <c r="N19"/>
  <c r="L19"/>
  <c r="M19" s="1"/>
  <c r="Z18"/>
  <c r="Y18"/>
  <c r="X18"/>
  <c r="N18"/>
  <c r="L18"/>
  <c r="M18" s="1"/>
  <c r="Z17"/>
  <c r="Y17"/>
  <c r="X17"/>
  <c r="N17"/>
  <c r="L17"/>
  <c r="M17" s="1"/>
  <c r="Z16"/>
  <c r="Y16"/>
  <c r="X16"/>
  <c r="N16"/>
  <c r="L16"/>
  <c r="M16" s="1"/>
  <c r="Z15"/>
  <c r="Y15"/>
  <c r="X15"/>
  <c r="N15"/>
  <c r="L15"/>
  <c r="M15" s="1"/>
  <c r="N14"/>
  <c r="L14"/>
  <c r="M14" s="1"/>
  <c r="Z13"/>
  <c r="Y13"/>
  <c r="X13"/>
  <c r="N13"/>
  <c r="L13"/>
  <c r="M13" s="1"/>
  <c r="Z12"/>
  <c r="Y12"/>
  <c r="X12"/>
  <c r="N12"/>
  <c r="L12"/>
  <c r="M12" s="1"/>
  <c r="Z11"/>
  <c r="Y11"/>
  <c r="X11"/>
  <c r="N11"/>
  <c r="L11"/>
  <c r="M11" s="1"/>
  <c r="Z10"/>
  <c r="Y10"/>
  <c r="X10"/>
  <c r="N10"/>
  <c r="L10"/>
  <c r="M10" s="1"/>
  <c r="N9"/>
  <c r="L9"/>
  <c r="M9" s="1"/>
  <c r="Z8"/>
  <c r="Y8"/>
  <c r="X8"/>
  <c r="N8"/>
  <c r="L8"/>
  <c r="M8" s="1"/>
  <c r="Z7"/>
  <c r="Y7"/>
  <c r="X7"/>
  <c r="N7"/>
  <c r="L7"/>
  <c r="M7" s="1"/>
  <c r="Z6"/>
  <c r="Y6"/>
  <c r="X6"/>
  <c r="N6"/>
  <c r="L6"/>
  <c r="M6" s="1"/>
  <c r="Z5"/>
  <c r="Y5"/>
  <c r="X5"/>
  <c r="N5"/>
  <c r="L5"/>
  <c r="M5" s="1"/>
</calcChain>
</file>

<file path=xl/sharedStrings.xml><?xml version="1.0" encoding="utf-8"?>
<sst xmlns="http://schemas.openxmlformats.org/spreadsheetml/2006/main" count="525" uniqueCount="90">
  <si>
    <t>DEAFBOWLING UKRAINE OPEN (Запорожье)</t>
  </si>
  <si>
    <r>
      <t xml:space="preserve">Квалификация индвидуальная после 6-ти игры, </t>
    </r>
    <r>
      <rPr>
        <b/>
        <sz val="11"/>
        <color rgb="FFFF0000"/>
        <rFont val="Calibri"/>
        <family val="2"/>
        <charset val="204"/>
      </rPr>
      <t>мужчины.</t>
    </r>
  </si>
  <si>
    <t>Четверть-Финал</t>
  </si>
  <si>
    <t>№</t>
  </si>
  <si>
    <t>Ф.И.</t>
  </si>
  <si>
    <t>Город</t>
  </si>
  <si>
    <t>HDP</t>
  </si>
  <si>
    <t>Сумма без HDP</t>
  </si>
  <si>
    <t>Сумма с HDP</t>
  </si>
  <si>
    <t>Ср. результат</t>
  </si>
  <si>
    <t>Пере игровка</t>
  </si>
  <si>
    <t>Десператор</t>
  </si>
  <si>
    <t>Яловега Владислав</t>
  </si>
  <si>
    <t>Полтава</t>
  </si>
  <si>
    <t>Болтовнин Александр</t>
  </si>
  <si>
    <t>Мелитополь</t>
  </si>
  <si>
    <t>Яловега Вячеслав</t>
  </si>
  <si>
    <t>Арбузов Станислав</t>
  </si>
  <si>
    <t>Вербицкий Андрей</t>
  </si>
  <si>
    <t>Киев</t>
  </si>
  <si>
    <t>Худяков Павел</t>
  </si>
  <si>
    <t>Житомир</t>
  </si>
  <si>
    <t>Погорелов Андрей</t>
  </si>
  <si>
    <t>Донецк</t>
  </si>
  <si>
    <t>Карпенко Эдуард</t>
  </si>
  <si>
    <t>Причина Родион</t>
  </si>
  <si>
    <t>Бетко Сергей</t>
  </si>
  <si>
    <t>Трубин Сергей</t>
  </si>
  <si>
    <t>Запорожье</t>
  </si>
  <si>
    <t>Яловега Георгий</t>
  </si>
  <si>
    <t>Шокота Иван</t>
  </si>
  <si>
    <t>Дидоренко Назар</t>
  </si>
  <si>
    <t>Кожевников Руслан</t>
  </si>
  <si>
    <t>Харьков</t>
  </si>
  <si>
    <t>Кравченко Александр</t>
  </si>
  <si>
    <t>Лукьянов Роман</t>
  </si>
  <si>
    <t>Финал</t>
  </si>
  <si>
    <t>Арбузов Анатолий</t>
  </si>
  <si>
    <t>Ботман Вадим</t>
  </si>
  <si>
    <t>Черный Игорь</t>
  </si>
  <si>
    <t>Дашкеев Владислав</t>
  </si>
  <si>
    <t>Портян Артем</t>
  </si>
  <si>
    <t>Малыгин Сергей</t>
  </si>
  <si>
    <t>рейтинг</t>
  </si>
  <si>
    <t>Лазаренко Деннис</t>
  </si>
  <si>
    <r>
      <t xml:space="preserve">Квалификация индвидуальная после 6-ти игры, </t>
    </r>
    <r>
      <rPr>
        <b/>
        <sz val="11"/>
        <color rgb="FFFF0000"/>
        <rFont val="Calibri"/>
        <family val="2"/>
        <charset val="204"/>
      </rPr>
      <t>женщины.</t>
    </r>
  </si>
  <si>
    <t>Десперадо</t>
  </si>
  <si>
    <t>Трубина Людмила</t>
  </si>
  <si>
    <t>Семизенко Виктория</t>
  </si>
  <si>
    <t>Одесса</t>
  </si>
  <si>
    <t>Ковальчук Катерина</t>
  </si>
  <si>
    <t>Причина Яна</t>
  </si>
  <si>
    <t>Болтовнина Елена</t>
  </si>
  <si>
    <t>Полуфинал</t>
  </si>
  <si>
    <t>Величко Дарина</t>
  </si>
  <si>
    <t>Черныш Надежда</t>
  </si>
  <si>
    <t>Белан Наташа</t>
  </si>
  <si>
    <t>Арбузова Инна</t>
  </si>
  <si>
    <t>Жукова Анжела</t>
  </si>
  <si>
    <t>Жукова Елена</t>
  </si>
  <si>
    <t>Цыганчук Вита</t>
  </si>
  <si>
    <t>Сафронова Наташа</t>
  </si>
  <si>
    <t>Сеньор-Лига</t>
  </si>
  <si>
    <t>финал</t>
  </si>
  <si>
    <t>Ф.И.(Возраст)</t>
  </si>
  <si>
    <t>Бетко Сергей (45)</t>
  </si>
  <si>
    <t>Яловега Георгий (43)</t>
  </si>
  <si>
    <t>Карпенко Эдик (45)</t>
  </si>
  <si>
    <t>Арбузов Анатолий (64)</t>
  </si>
  <si>
    <t>Болтовнин Александр(40)</t>
  </si>
  <si>
    <t>Черный  Игорь (46)</t>
  </si>
  <si>
    <t>Малыгин Сергей(60)</t>
  </si>
  <si>
    <t>Жукова Елена (47)</t>
  </si>
  <si>
    <t>Любители-Лига</t>
  </si>
  <si>
    <t>рейтинг мужчин</t>
  </si>
  <si>
    <t>1 этап</t>
  </si>
  <si>
    <t>2 этап</t>
  </si>
  <si>
    <t>3 этап</t>
  </si>
  <si>
    <t>4 этап</t>
  </si>
  <si>
    <t>Сумма</t>
  </si>
  <si>
    <t>рейтинг женшин</t>
  </si>
  <si>
    <t>рейтинг любители</t>
  </si>
  <si>
    <t>рейтинг сеньор</t>
  </si>
  <si>
    <t>Кравченко Алекс</t>
  </si>
  <si>
    <t>Лазаренко Денис</t>
  </si>
  <si>
    <t>Бетко Сергей(45)</t>
  </si>
  <si>
    <t>Яловега Георг(43)</t>
  </si>
  <si>
    <t>Карпенко Эдик(45)</t>
  </si>
  <si>
    <t>Черныш Надежда (49)</t>
  </si>
  <si>
    <t>Черныш Надежда(49)</t>
  </si>
</sst>
</file>

<file path=xl/styles.xml><?xml version="1.0" encoding="utf-8"?>
<styleSheet xmlns="http://schemas.openxmlformats.org/spreadsheetml/2006/main">
  <fonts count="16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0"/>
      <color rgb="FFE46C0A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i/>
      <sz val="11"/>
      <color rgb="FFE46C0A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1"/>
      <color rgb="FF17375E"/>
      <name val="Calibri"/>
      <family val="2"/>
      <charset val="204"/>
    </font>
    <font>
      <sz val="11"/>
      <color rgb="FFE46C0A"/>
      <name val="Calibri"/>
      <family val="2"/>
      <charset val="204"/>
    </font>
    <font>
      <sz val="11"/>
      <color rgb="FF5E11A6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10243E"/>
      <name val="Calibri"/>
      <family val="2"/>
      <charset val="204"/>
    </font>
    <font>
      <sz val="11"/>
      <color rgb="FF6B0094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70C0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3DEB3D"/>
        <bgColor rgb="FF33CCCC"/>
      </patternFill>
    </fill>
    <fill>
      <patternFill patternType="solid">
        <fgColor rgb="FFFFFF0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9933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FFFFCC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1" fillId="0" borderId="0" xfId="1" applyFont="1" applyBorder="1" applyAlignment="1" applyProtection="1"/>
    <xf numFmtId="0" fontId="1" fillId="0" borderId="0" xfId="1"/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left" vertical="center"/>
    </xf>
    <xf numFmtId="0" fontId="3" fillId="2" borderId="7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2" borderId="2" xfId="1" applyFont="1" applyFill="1" applyBorder="1" applyAlignment="1" applyProtection="1">
      <alignment horizontal="center" vertical="center"/>
    </xf>
    <xf numFmtId="0" fontId="4" fillId="2" borderId="2" xfId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/>
    </xf>
    <xf numFmtId="0" fontId="6" fillId="4" borderId="8" xfId="1" applyFont="1" applyFill="1" applyBorder="1" applyAlignment="1" applyProtection="1">
      <alignment horizontal="left" vertical="center"/>
    </xf>
    <xf numFmtId="0" fontId="3" fillId="4" borderId="2" xfId="1" applyFont="1" applyFill="1" applyBorder="1" applyAlignment="1" applyProtection="1">
      <alignment horizontal="center" vertical="center"/>
    </xf>
    <xf numFmtId="0" fontId="4" fillId="4" borderId="2" xfId="1" applyFont="1" applyFill="1" applyBorder="1" applyAlignment="1" applyProtection="1">
      <alignment horizontal="center" vertical="center"/>
    </xf>
    <xf numFmtId="0" fontId="7" fillId="4" borderId="2" xfId="1" applyFont="1" applyFill="1" applyBorder="1" applyAlignment="1" applyProtection="1">
      <alignment horizontal="center" vertical="center"/>
    </xf>
    <xf numFmtId="0" fontId="3" fillId="4" borderId="7" xfId="1" applyFont="1" applyFill="1" applyBorder="1" applyAlignment="1" applyProtection="1">
      <alignment horizontal="center" vertical="center"/>
    </xf>
    <xf numFmtId="0" fontId="3" fillId="5" borderId="2" xfId="1" applyFont="1" applyFill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left" vertical="center"/>
    </xf>
    <xf numFmtId="0" fontId="6" fillId="2" borderId="8" xfId="1" applyFont="1" applyFill="1" applyBorder="1" applyAlignment="1" applyProtection="1">
      <alignment horizontal="left" vertical="center"/>
    </xf>
    <xf numFmtId="0" fontId="1" fillId="4" borderId="0" xfId="1" applyFont="1" applyFill="1" applyBorder="1" applyAlignment="1" applyProtection="1">
      <alignment horizontal="center" vertical="center"/>
    </xf>
    <xf numFmtId="0" fontId="6" fillId="6" borderId="2" xfId="1" applyFont="1" applyFill="1" applyBorder="1" applyAlignment="1" applyProtection="1">
      <alignment horizontal="left" vertical="center"/>
    </xf>
    <xf numFmtId="0" fontId="3" fillId="6" borderId="7" xfId="1" applyFont="1" applyFill="1" applyBorder="1" applyAlignment="1" applyProtection="1">
      <alignment horizontal="center" vertical="center"/>
    </xf>
    <xf numFmtId="0" fontId="3" fillId="6" borderId="2" xfId="1" applyFont="1" applyFill="1" applyBorder="1" applyAlignment="1" applyProtection="1">
      <alignment horizontal="center" vertical="center"/>
    </xf>
    <xf numFmtId="0" fontId="4" fillId="6" borderId="2" xfId="1" applyFont="1" applyFill="1" applyBorder="1" applyAlignment="1" applyProtection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9" fillId="6" borderId="0" xfId="1" applyFont="1" applyFill="1" applyBorder="1" applyAlignment="1" applyProtection="1">
      <alignment horizontal="center" vertical="center"/>
    </xf>
    <xf numFmtId="0" fontId="1" fillId="6" borderId="0" xfId="1" applyFont="1" applyFill="1" applyBorder="1" applyAlignment="1" applyProtection="1">
      <alignment horizontal="center" vertical="center"/>
    </xf>
    <xf numFmtId="0" fontId="8" fillId="6" borderId="0" xfId="1" applyFont="1" applyFill="1" applyBorder="1" applyAlignment="1" applyProtection="1">
      <alignment horizontal="center" vertical="center"/>
    </xf>
    <xf numFmtId="0" fontId="3" fillId="4" borderId="5" xfId="1" applyFont="1" applyFill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/>
    <xf numFmtId="0" fontId="1" fillId="0" borderId="9" xfId="1" applyFont="1" applyBorder="1" applyAlignment="1">
      <alignment horizontal="center"/>
    </xf>
    <xf numFmtId="0" fontId="1" fillId="0" borderId="10" xfId="1" applyBorder="1"/>
    <xf numFmtId="0" fontId="3" fillId="2" borderId="5" xfId="1" applyFont="1" applyFill="1" applyBorder="1" applyAlignment="1" applyProtection="1">
      <alignment horizontal="center" vertical="center"/>
    </xf>
    <xf numFmtId="0" fontId="1" fillId="2" borderId="2" xfId="1" applyFont="1" applyFill="1" applyBorder="1" applyAlignment="1" applyProtection="1">
      <alignment horizontal="center"/>
    </xf>
    <xf numFmtId="0" fontId="6" fillId="0" borderId="7" xfId="1" applyFont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center" vertical="center"/>
    </xf>
    <xf numFmtId="0" fontId="6" fillId="0" borderId="11" xfId="1" applyFont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center"/>
    </xf>
    <xf numFmtId="0" fontId="1" fillId="0" borderId="2" xfId="1" applyFont="1" applyBorder="1" applyAlignment="1" applyProtection="1"/>
    <xf numFmtId="0" fontId="4" fillId="0" borderId="2" xfId="1" applyFont="1" applyBorder="1" applyAlignment="1" applyProtection="1">
      <alignment horizontal="center" vertical="center"/>
    </xf>
    <xf numFmtId="0" fontId="6" fillId="0" borderId="2" xfId="1" applyFont="1" applyBorder="1" applyAlignment="1" applyProtection="1">
      <alignment horizontal="left" vertical="center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wrapText="1"/>
    </xf>
    <xf numFmtId="0" fontId="1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2" borderId="2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 wrapText="1"/>
    </xf>
    <xf numFmtId="0" fontId="6" fillId="4" borderId="12" xfId="1" applyFont="1" applyFill="1" applyBorder="1" applyAlignment="1" applyProtection="1">
      <alignment horizontal="left" vertical="center"/>
    </xf>
    <xf numFmtId="0" fontId="6" fillId="2" borderId="12" xfId="1" applyFont="1" applyFill="1" applyBorder="1" applyAlignment="1" applyProtection="1">
      <alignment horizontal="left" vertical="center"/>
    </xf>
    <xf numFmtId="0" fontId="12" fillId="4" borderId="2" xfId="1" applyFont="1" applyFill="1" applyBorder="1" applyAlignment="1" applyProtection="1">
      <alignment horizontal="center" vertical="center"/>
    </xf>
    <xf numFmtId="0" fontId="3" fillId="0" borderId="0" xfId="1" applyFont="1" applyBorder="1" applyAlignment="1" applyProtection="1"/>
    <xf numFmtId="0" fontId="1" fillId="0" borderId="10" xfId="1" applyBorder="1" applyAlignment="1">
      <alignment horizontal="center"/>
    </xf>
    <xf numFmtId="0" fontId="1" fillId="2" borderId="12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0" fontId="1" fillId="0" borderId="4" xfId="1" applyFont="1" applyBorder="1" applyAlignment="1" applyProtection="1">
      <alignment horizontal="center"/>
    </xf>
    <xf numFmtId="0" fontId="2" fillId="0" borderId="0" xfId="1" applyFont="1" applyBorder="1" applyAlignment="1" applyProtection="1">
      <alignment vertical="center"/>
    </xf>
    <xf numFmtId="0" fontId="1" fillId="0" borderId="2" xfId="1" applyFont="1" applyBorder="1" applyAlignment="1">
      <alignment horizontal="center"/>
    </xf>
    <xf numFmtId="0" fontId="1" fillId="0" borderId="2" xfId="1" applyFont="1" applyBorder="1"/>
    <xf numFmtId="0" fontId="3" fillId="2" borderId="12" xfId="1" applyFont="1" applyFill="1" applyBorder="1" applyAlignment="1" applyProtection="1">
      <alignment horizontal="center" vertical="center"/>
    </xf>
    <xf numFmtId="0" fontId="3" fillId="4" borderId="12" xfId="1" applyFont="1" applyFill="1" applyBorder="1" applyAlignment="1" applyProtection="1">
      <alignment horizontal="center" vertical="center"/>
    </xf>
    <xf numFmtId="0" fontId="1" fillId="2" borderId="12" xfId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/>
    </xf>
    <xf numFmtId="0" fontId="1" fillId="4" borderId="2" xfId="1" applyFont="1" applyFill="1" applyBorder="1" applyAlignment="1" applyProtection="1">
      <alignment horizontal="center" vertical="center"/>
    </xf>
    <xf numFmtId="0" fontId="1" fillId="4" borderId="0" xfId="1" applyFill="1"/>
    <xf numFmtId="0" fontId="14" fillId="4" borderId="2" xfId="1" applyFont="1" applyFill="1" applyBorder="1" applyAlignment="1">
      <alignment horizontal="center"/>
    </xf>
    <xf numFmtId="0" fontId="6" fillId="7" borderId="2" xfId="1" applyFont="1" applyFill="1" applyBorder="1" applyAlignment="1" applyProtection="1">
      <alignment horizontal="left" vertical="center"/>
    </xf>
    <xf numFmtId="0" fontId="3" fillId="7" borderId="7" xfId="1" applyFont="1" applyFill="1" applyBorder="1" applyAlignment="1" applyProtection="1">
      <alignment horizontal="center" vertical="center"/>
    </xf>
    <xf numFmtId="0" fontId="3" fillId="7" borderId="2" xfId="1" applyFont="1" applyFill="1" applyBorder="1" applyAlignment="1" applyProtection="1">
      <alignment horizontal="center" vertical="center"/>
    </xf>
    <xf numFmtId="0" fontId="1" fillId="7" borderId="7" xfId="1" applyFill="1" applyBorder="1" applyAlignment="1">
      <alignment horizontal="center"/>
    </xf>
    <xf numFmtId="0" fontId="6" fillId="7" borderId="12" xfId="1" applyFont="1" applyFill="1" applyBorder="1" applyAlignment="1" applyProtection="1">
      <alignment horizontal="left" vertical="center"/>
    </xf>
    <xf numFmtId="0" fontId="6" fillId="8" borderId="2" xfId="1" applyFont="1" applyFill="1" applyBorder="1" applyAlignment="1" applyProtection="1">
      <alignment horizontal="left" vertical="center"/>
    </xf>
    <xf numFmtId="0" fontId="3" fillId="8" borderId="7" xfId="1" applyFont="1" applyFill="1" applyBorder="1" applyAlignment="1" applyProtection="1">
      <alignment horizontal="center" vertical="center"/>
    </xf>
    <xf numFmtId="0" fontId="3" fillId="8" borderId="2" xfId="1" applyFont="1" applyFill="1" applyBorder="1" applyAlignment="1" applyProtection="1">
      <alignment horizontal="center" vertical="center"/>
    </xf>
    <xf numFmtId="0" fontId="1" fillId="8" borderId="7" xfId="1" applyFill="1" applyBorder="1" applyAlignment="1">
      <alignment horizontal="center"/>
    </xf>
    <xf numFmtId="0" fontId="7" fillId="8" borderId="2" xfId="1" applyFont="1" applyFill="1" applyBorder="1" applyAlignment="1" applyProtection="1">
      <alignment horizontal="center" vertical="center"/>
    </xf>
    <xf numFmtId="0" fontId="3" fillId="9" borderId="6" xfId="1" applyFont="1" applyFill="1" applyBorder="1" applyAlignment="1" applyProtection="1">
      <alignment horizontal="center" vertical="center"/>
    </xf>
    <xf numFmtId="0" fontId="3" fillId="9" borderId="7" xfId="1" applyFont="1" applyFill="1" applyBorder="1" applyAlignment="1" applyProtection="1">
      <alignment horizontal="center" vertical="center"/>
    </xf>
    <xf numFmtId="0" fontId="6" fillId="10" borderId="2" xfId="1" applyFont="1" applyFill="1" applyBorder="1" applyAlignment="1" applyProtection="1">
      <alignment horizontal="left" vertical="center"/>
    </xf>
    <xf numFmtId="0" fontId="6" fillId="10" borderId="12" xfId="1" applyFont="1" applyFill="1" applyBorder="1" applyAlignment="1" applyProtection="1">
      <alignment horizontal="left" vertical="center"/>
    </xf>
    <xf numFmtId="0" fontId="1" fillId="11" borderId="2" xfId="1" applyFont="1" applyFill="1" applyBorder="1" applyAlignment="1" applyProtection="1"/>
    <xf numFmtId="0" fontId="3" fillId="10" borderId="7" xfId="1" applyFont="1" applyFill="1" applyBorder="1" applyAlignment="1" applyProtection="1">
      <alignment horizontal="center" vertical="center"/>
    </xf>
    <xf numFmtId="0" fontId="3" fillId="10" borderId="2" xfId="1" applyFont="1" applyFill="1" applyBorder="1" applyAlignment="1" applyProtection="1">
      <alignment horizontal="center" vertical="center"/>
    </xf>
    <xf numFmtId="0" fontId="1" fillId="10" borderId="2" xfId="1" applyFill="1" applyBorder="1" applyAlignment="1">
      <alignment horizontal="center"/>
    </xf>
    <xf numFmtId="0" fontId="7" fillId="10" borderId="2" xfId="1" applyFont="1" applyFill="1" applyBorder="1" applyAlignment="1" applyProtection="1">
      <alignment horizontal="center" vertical="center"/>
    </xf>
    <xf numFmtId="0" fontId="6" fillId="12" borderId="2" xfId="1" applyFont="1" applyFill="1" applyBorder="1" applyAlignment="1" applyProtection="1">
      <alignment horizontal="left" vertical="center"/>
    </xf>
    <xf numFmtId="0" fontId="3" fillId="12" borderId="7" xfId="1" applyFont="1" applyFill="1" applyBorder="1" applyAlignment="1" applyProtection="1">
      <alignment horizontal="center" vertical="center"/>
    </xf>
    <xf numFmtId="0" fontId="3" fillId="12" borderId="2" xfId="1" applyFont="1" applyFill="1" applyBorder="1" applyAlignment="1" applyProtection="1">
      <alignment horizontal="center" vertical="center"/>
    </xf>
    <xf numFmtId="0" fontId="1" fillId="12" borderId="2" xfId="1" applyFill="1" applyBorder="1" applyAlignment="1">
      <alignment horizontal="center"/>
    </xf>
    <xf numFmtId="0" fontId="7" fillId="12" borderId="2" xfId="1" applyFont="1" applyFill="1" applyBorder="1" applyAlignment="1" applyProtection="1">
      <alignment horizontal="center" vertical="center"/>
    </xf>
    <xf numFmtId="0" fontId="4" fillId="12" borderId="7" xfId="1" applyFont="1" applyFill="1" applyBorder="1" applyAlignment="1" applyProtection="1">
      <alignment horizontal="center" vertical="center"/>
    </xf>
    <xf numFmtId="0" fontId="10" fillId="13" borderId="2" xfId="1" applyFont="1" applyFill="1" applyBorder="1" applyAlignment="1" applyProtection="1">
      <alignment horizontal="left" vertical="center"/>
    </xf>
    <xf numFmtId="0" fontId="3" fillId="12" borderId="5" xfId="1" applyFont="1" applyFill="1" applyBorder="1" applyAlignment="1" applyProtection="1">
      <alignment horizontal="center" vertical="center"/>
    </xf>
    <xf numFmtId="0" fontId="3" fillId="14" borderId="7" xfId="1" applyFont="1" applyFill="1" applyBorder="1" applyAlignment="1" applyProtection="1">
      <alignment horizontal="center" vertical="center"/>
    </xf>
    <xf numFmtId="0" fontId="3" fillId="13" borderId="2" xfId="1" applyFont="1" applyFill="1" applyBorder="1" applyAlignment="1" applyProtection="1">
      <alignment horizontal="center" vertical="center"/>
    </xf>
    <xf numFmtId="0" fontId="11" fillId="13" borderId="2" xfId="1" applyFont="1" applyFill="1" applyBorder="1" applyAlignment="1" applyProtection="1">
      <alignment horizontal="center" vertical="center"/>
    </xf>
    <xf numFmtId="0" fontId="10" fillId="13" borderId="12" xfId="1" applyFont="1" applyFill="1" applyBorder="1" applyAlignment="1" applyProtection="1">
      <alignment horizontal="left" vertical="center"/>
    </xf>
    <xf numFmtId="0" fontId="15" fillId="12" borderId="2" xfId="1" applyFont="1" applyFill="1" applyBorder="1" applyAlignment="1" applyProtection="1">
      <alignment horizontal="center" vertical="center"/>
    </xf>
    <xf numFmtId="0" fontId="12" fillId="12" borderId="2" xfId="1" applyFont="1" applyFill="1" applyBorder="1" applyAlignment="1" applyProtection="1">
      <alignment horizontal="center" vertical="center"/>
    </xf>
    <xf numFmtId="0" fontId="15" fillId="2" borderId="2" xfId="1" applyFont="1" applyFill="1" applyBorder="1" applyAlignment="1" applyProtection="1">
      <alignment horizontal="center" vertical="center"/>
    </xf>
    <xf numFmtId="0" fontId="6" fillId="9" borderId="2" xfId="1" applyFont="1" applyFill="1" applyBorder="1" applyAlignment="1" applyProtection="1">
      <alignment horizontal="left" vertical="center"/>
    </xf>
    <xf numFmtId="0" fontId="3" fillId="9" borderId="2" xfId="1" applyFont="1" applyFill="1" applyBorder="1" applyAlignment="1" applyProtection="1">
      <alignment horizontal="center" vertical="center"/>
    </xf>
    <xf numFmtId="0" fontId="12" fillId="9" borderId="2" xfId="1" applyFont="1" applyFill="1" applyBorder="1" applyAlignment="1" applyProtection="1">
      <alignment horizontal="center" vertical="center"/>
    </xf>
    <xf numFmtId="0" fontId="15" fillId="9" borderId="2" xfId="1" applyFont="1" applyFill="1" applyBorder="1" applyAlignment="1" applyProtection="1">
      <alignment horizontal="center" vertical="center"/>
    </xf>
    <xf numFmtId="0" fontId="12" fillId="10" borderId="2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/>
    </xf>
    <xf numFmtId="0" fontId="1" fillId="0" borderId="10" xfId="1" applyFont="1" applyBorder="1" applyAlignment="1" applyProtection="1"/>
    <xf numFmtId="0" fontId="3" fillId="15" borderId="2" xfId="1" applyFont="1" applyFill="1" applyBorder="1" applyAlignment="1" applyProtection="1">
      <alignment horizontal="center" vertical="center"/>
    </xf>
    <xf numFmtId="0" fontId="1" fillId="11" borderId="0" xfId="1" applyFont="1" applyFill="1" applyBorder="1" applyAlignment="1" applyProtection="1"/>
    <xf numFmtId="0" fontId="4" fillId="12" borderId="2" xfId="1" applyFont="1" applyFill="1" applyBorder="1" applyAlignment="1" applyProtection="1">
      <alignment horizontal="center" vertical="center"/>
    </xf>
    <xf numFmtId="0" fontId="3" fillId="14" borderId="2" xfId="1" applyFont="1" applyFill="1" applyBorder="1" applyAlignment="1" applyProtection="1">
      <alignment horizontal="center" vertical="center"/>
    </xf>
    <xf numFmtId="0" fontId="15" fillId="14" borderId="2" xfId="1" applyFont="1" applyFill="1" applyBorder="1" applyAlignment="1" applyProtection="1">
      <alignment horizontal="center" vertical="center"/>
    </xf>
    <xf numFmtId="0" fontId="6" fillId="14" borderId="2" xfId="1" applyFont="1" applyFill="1" applyBorder="1" applyAlignment="1" applyProtection="1">
      <alignment horizontal="left" vertical="center"/>
    </xf>
    <xf numFmtId="0" fontId="3" fillId="11" borderId="7" xfId="1" applyFont="1" applyFill="1" applyBorder="1" applyAlignment="1" applyProtection="1">
      <alignment horizontal="center" vertical="center"/>
    </xf>
    <xf numFmtId="0" fontId="3" fillId="11" borderId="2" xfId="1" applyFont="1" applyFill="1" applyBorder="1" applyAlignment="1" applyProtection="1">
      <alignment horizontal="center" vertical="center"/>
    </xf>
    <xf numFmtId="0" fontId="15" fillId="11" borderId="2" xfId="1" applyFont="1" applyFill="1" applyBorder="1" applyAlignment="1" applyProtection="1">
      <alignment horizontal="center" vertical="center"/>
    </xf>
    <xf numFmtId="0" fontId="6" fillId="9" borderId="4" xfId="1" applyFont="1" applyFill="1" applyBorder="1" applyAlignment="1" applyProtection="1">
      <alignment horizontal="left" vertical="center"/>
    </xf>
    <xf numFmtId="0" fontId="3" fillId="9" borderId="5" xfId="1" applyFont="1" applyFill="1" applyBorder="1" applyAlignment="1" applyProtection="1">
      <alignment horizontal="center" vertical="center"/>
    </xf>
    <xf numFmtId="0" fontId="3" fillId="9" borderId="4" xfId="1" applyFont="1" applyFill="1" applyBorder="1" applyAlignment="1" applyProtection="1">
      <alignment horizontal="center" vertical="center"/>
    </xf>
    <xf numFmtId="0" fontId="6" fillId="11" borderId="2" xfId="1" applyFont="1" applyFill="1" applyBorder="1" applyAlignment="1" applyProtection="1">
      <alignment horizontal="left" vertical="center"/>
    </xf>
    <xf numFmtId="0" fontId="6" fillId="10" borderId="7" xfId="1" applyFont="1" applyFill="1" applyBorder="1" applyAlignment="1" applyProtection="1">
      <alignment horizontal="left" vertical="center"/>
    </xf>
    <xf numFmtId="0" fontId="1" fillId="0" borderId="2" xfId="1" applyBorder="1"/>
    <xf numFmtId="0" fontId="1" fillId="0" borderId="2" xfId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Alignment="1">
      <alignment horizontal="center"/>
    </xf>
    <xf numFmtId="0" fontId="4" fillId="9" borderId="2" xfId="1" applyFont="1" applyFill="1" applyBorder="1" applyAlignment="1" applyProtection="1">
      <alignment horizontal="center" vertical="center"/>
    </xf>
    <xf numFmtId="0" fontId="7" fillId="9" borderId="2" xfId="1" applyFont="1" applyFill="1" applyBorder="1" applyAlignment="1" applyProtection="1">
      <alignment horizontal="center" vertical="center"/>
    </xf>
    <xf numFmtId="0" fontId="6" fillId="9" borderId="8" xfId="1" applyFont="1" applyFill="1" applyBorder="1" applyAlignment="1" applyProtection="1">
      <alignment horizontal="left" vertical="center"/>
    </xf>
    <xf numFmtId="0" fontId="4" fillId="10" borderId="2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wrapText="1"/>
    </xf>
    <xf numFmtId="0" fontId="3" fillId="4" borderId="9" xfId="1" applyFont="1" applyFill="1" applyBorder="1" applyAlignment="1" applyProtection="1">
      <alignment horizontal="center" wrapText="1"/>
    </xf>
    <xf numFmtId="0" fontId="3" fillId="0" borderId="1" xfId="1" applyFont="1" applyBorder="1" applyAlignment="1" applyProtection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6B0094"/>
      <rgbColor rgb="00008080"/>
      <rgbColor rgb="00C0C0C0"/>
      <rgbColor rgb="00808080"/>
      <rgbColor rgb="009999FF"/>
      <rgbColor rgb="00993366"/>
      <rgbColor rgb="00FFFFCC"/>
      <rgbColor rgb="00CCFFFF"/>
      <rgbColor rgb="005E11A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46C0A"/>
      <rgbColor rgb="00666699"/>
      <rgbColor rgb="00969696"/>
      <rgbColor rgb="0017375E"/>
      <rgbColor rgb="00339966"/>
      <rgbColor rgb="00003300"/>
      <rgbColor rgb="00333300"/>
      <rgbColor rgb="00993300"/>
      <rgbColor rgb="00993366"/>
      <rgbColor rgb="00333399"/>
      <rgbColor rgb="0010243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L57"/>
  <sheetViews>
    <sheetView topLeftCell="H4" zoomScale="95" zoomScaleNormal="95" workbookViewId="0">
      <pane ySplit="555" activePane="bottomLeft"/>
      <selection activeCell="V4" sqref="V1:V1048576"/>
      <selection pane="bottomLeft" activeCell="Z27" sqref="Z27"/>
    </sheetView>
  </sheetViews>
  <sheetFormatPr defaultRowHeight="15"/>
  <cols>
    <col min="1" max="1" width="1.375" style="1"/>
    <col min="2" max="2" width="3.5" style="1"/>
    <col min="3" max="3" width="25.5" style="1"/>
    <col min="4" max="4" width="12" style="1"/>
    <col min="5" max="11" width="5.625" style="1"/>
    <col min="12" max="13" width="9.75" style="1"/>
    <col min="14" max="14" width="7.75" style="1"/>
    <col min="15" max="15" width="8.25" style="1"/>
    <col min="16" max="16" width="7.125" style="1"/>
    <col min="17" max="17" width="3.375" style="1"/>
    <col min="18" max="18" width="4" style="1"/>
    <col min="19" max="19" width="21.5" style="1"/>
    <col min="20" max="20" width="13.25" style="1"/>
    <col min="21" max="21" width="8.25" style="1"/>
    <col min="22" max="22" width="9" style="1"/>
    <col min="23" max="23" width="5.75" style="1"/>
    <col min="24" max="25" width="8.25" style="1"/>
    <col min="26" max="26" width="10.375" style="1"/>
    <col min="27" max="1023" width="8.25" style="1"/>
    <col min="1024" max="1024" width="9.125" style="2"/>
    <col min="1025" max="1026" width="8.75" style="2"/>
  </cols>
  <sheetData>
    <row r="1" spans="2:34" ht="15" customHeight="1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2:34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3" spans="2:34">
      <c r="B3" s="145" t="s">
        <v>1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R3" s="145" t="s">
        <v>2</v>
      </c>
      <c r="S3" s="145"/>
      <c r="T3" s="145"/>
      <c r="U3" s="145"/>
      <c r="V3" s="145"/>
      <c r="W3" s="145"/>
      <c r="X3" s="145"/>
      <c r="Y3" s="145"/>
      <c r="Z3" s="145"/>
    </row>
    <row r="4" spans="2:34" ht="30" customHeight="1">
      <c r="B4" s="3" t="s">
        <v>3</v>
      </c>
      <c r="C4" s="3" t="s">
        <v>4</v>
      </c>
      <c r="D4" s="3" t="s">
        <v>5</v>
      </c>
      <c r="E4" s="4">
        <v>1</v>
      </c>
      <c r="F4" s="5">
        <v>2</v>
      </c>
      <c r="G4" s="5">
        <v>3</v>
      </c>
      <c r="H4" s="5">
        <v>4</v>
      </c>
      <c r="I4" s="5">
        <v>5</v>
      </c>
      <c r="J4" s="6">
        <v>6</v>
      </c>
      <c r="K4" s="3" t="s">
        <v>6</v>
      </c>
      <c r="L4" s="7" t="s">
        <v>7</v>
      </c>
      <c r="M4" s="7" t="s">
        <v>8</v>
      </c>
      <c r="N4" s="7" t="s">
        <v>9</v>
      </c>
      <c r="O4" s="8" t="s">
        <v>10</v>
      </c>
      <c r="P4" s="8" t="s">
        <v>11</v>
      </c>
      <c r="Q4" s="9"/>
      <c r="R4" s="3" t="s">
        <v>3</v>
      </c>
      <c r="S4" s="3" t="s">
        <v>4</v>
      </c>
      <c r="T4" s="3" t="s">
        <v>5</v>
      </c>
      <c r="U4" s="4">
        <v>1</v>
      </c>
      <c r="V4" s="4">
        <v>2</v>
      </c>
      <c r="W4" s="3" t="s">
        <v>6</v>
      </c>
      <c r="X4" s="7" t="s">
        <v>7</v>
      </c>
      <c r="Y4" s="7" t="s">
        <v>8</v>
      </c>
      <c r="Z4" s="7" t="s">
        <v>9</v>
      </c>
      <c r="AA4" s="9"/>
      <c r="AB4" s="9"/>
      <c r="AC4" s="9"/>
      <c r="AD4" s="9"/>
      <c r="AE4" s="9"/>
      <c r="AF4" s="9"/>
      <c r="AG4" s="9"/>
      <c r="AH4" s="9"/>
    </row>
    <row r="5" spans="2:34">
      <c r="B5" s="10">
        <v>1</v>
      </c>
      <c r="C5" s="11" t="s">
        <v>12</v>
      </c>
      <c r="D5" s="12" t="s">
        <v>13</v>
      </c>
      <c r="E5" s="13">
        <v>289</v>
      </c>
      <c r="F5" s="14">
        <v>219</v>
      </c>
      <c r="G5" s="14">
        <v>224</v>
      </c>
      <c r="H5" s="14">
        <v>189</v>
      </c>
      <c r="I5" s="14">
        <v>167</v>
      </c>
      <c r="J5" s="14">
        <v>162</v>
      </c>
      <c r="K5" s="15"/>
      <c r="L5" s="16">
        <f t="shared" ref="L5:L28" si="0">J5+I5+H5+G5+F5+E5</f>
        <v>1250</v>
      </c>
      <c r="M5" s="16">
        <f t="shared" ref="M5:M28" si="1">L5+K5*6</f>
        <v>1250</v>
      </c>
      <c r="N5" s="15">
        <f t="shared" ref="N5:N28" si="2">AVERAGE(E5:J5)</f>
        <v>208.33333333333334</v>
      </c>
      <c r="O5" s="17"/>
      <c r="P5" s="9"/>
      <c r="Q5" s="9"/>
      <c r="R5" s="18">
        <v>13</v>
      </c>
      <c r="S5" s="19" t="s">
        <v>14</v>
      </c>
      <c r="T5" s="18" t="s">
        <v>15</v>
      </c>
      <c r="U5" s="20">
        <v>168</v>
      </c>
      <c r="V5" s="20"/>
      <c r="W5" s="21"/>
      <c r="X5" s="22">
        <f>SUM(U5:U5)</f>
        <v>168</v>
      </c>
      <c r="Y5" s="22">
        <f>SUM(U5:W5)</f>
        <v>168</v>
      </c>
      <c r="Z5" s="21">
        <f>AVERAGE(U5)</f>
        <v>168</v>
      </c>
      <c r="AA5" s="9"/>
      <c r="AB5" s="9"/>
      <c r="AC5" s="9"/>
      <c r="AD5" s="9"/>
      <c r="AE5" s="9"/>
      <c r="AF5" s="9"/>
      <c r="AG5" s="9"/>
      <c r="AH5" s="9"/>
    </row>
    <row r="6" spans="2:34">
      <c r="B6" s="12">
        <v>2</v>
      </c>
      <c r="C6" s="11" t="s">
        <v>16</v>
      </c>
      <c r="D6" s="12" t="s">
        <v>13</v>
      </c>
      <c r="E6" s="14">
        <v>190</v>
      </c>
      <c r="F6" s="14">
        <v>222</v>
      </c>
      <c r="G6" s="14">
        <v>199</v>
      </c>
      <c r="H6" s="14">
        <v>205</v>
      </c>
      <c r="I6" s="14">
        <v>165</v>
      </c>
      <c r="J6" s="14">
        <v>203</v>
      </c>
      <c r="K6" s="15"/>
      <c r="L6" s="16">
        <f t="shared" si="0"/>
        <v>1184</v>
      </c>
      <c r="M6" s="16">
        <f t="shared" si="1"/>
        <v>1184</v>
      </c>
      <c r="N6" s="15">
        <f t="shared" si="2"/>
        <v>197.33333333333334</v>
      </c>
      <c r="O6" s="17"/>
      <c r="P6" s="9"/>
      <c r="Q6" s="9"/>
      <c r="R6" s="23">
        <v>12</v>
      </c>
      <c r="S6" s="11" t="s">
        <v>17</v>
      </c>
      <c r="T6" s="12" t="s">
        <v>15</v>
      </c>
      <c r="U6" s="14">
        <v>209</v>
      </c>
      <c r="V6" s="14"/>
      <c r="W6" s="15"/>
      <c r="X6" s="16">
        <f>SUM(U6:U6)</f>
        <v>209</v>
      </c>
      <c r="Y6" s="16">
        <f>SUM(U6:W6)</f>
        <v>209</v>
      </c>
      <c r="Z6" s="21">
        <f>AVERAGE(U6)</f>
        <v>209</v>
      </c>
      <c r="AA6" s="9"/>
      <c r="AB6" s="9"/>
      <c r="AC6" s="9"/>
      <c r="AD6" s="9"/>
      <c r="AE6" s="9"/>
      <c r="AF6" s="9"/>
      <c r="AG6" s="9"/>
      <c r="AH6" s="9"/>
    </row>
    <row r="7" spans="2:34">
      <c r="B7" s="12">
        <v>3</v>
      </c>
      <c r="C7" s="11" t="s">
        <v>18</v>
      </c>
      <c r="D7" s="12" t="s">
        <v>19</v>
      </c>
      <c r="E7" s="14">
        <v>176</v>
      </c>
      <c r="F7" s="24">
        <v>207</v>
      </c>
      <c r="G7" s="14">
        <v>168</v>
      </c>
      <c r="H7" s="14">
        <v>190</v>
      </c>
      <c r="I7" s="14">
        <v>198</v>
      </c>
      <c r="J7" s="14">
        <v>190</v>
      </c>
      <c r="K7" s="15"/>
      <c r="L7" s="16">
        <f t="shared" si="0"/>
        <v>1129</v>
      </c>
      <c r="M7" s="16">
        <f t="shared" si="1"/>
        <v>1129</v>
      </c>
      <c r="N7" s="15">
        <f t="shared" si="2"/>
        <v>188.16666666666666</v>
      </c>
      <c r="O7" s="25">
        <v>157</v>
      </c>
      <c r="P7" s="9"/>
      <c r="Q7" s="9"/>
      <c r="R7" s="23">
        <v>11</v>
      </c>
      <c r="S7" s="26" t="s">
        <v>20</v>
      </c>
      <c r="T7" s="23" t="s">
        <v>21</v>
      </c>
      <c r="U7" s="20">
        <v>206</v>
      </c>
      <c r="V7" s="20"/>
      <c r="W7" s="21"/>
      <c r="X7" s="22">
        <f>SUM(U7:U7)</f>
        <v>206</v>
      </c>
      <c r="Y7" s="22">
        <f>SUM(U7:W7)</f>
        <v>206</v>
      </c>
      <c r="Z7" s="21">
        <f>AVERAGE(U7)</f>
        <v>206</v>
      </c>
      <c r="AA7" s="9"/>
      <c r="AB7" s="9"/>
      <c r="AC7" s="9"/>
      <c r="AD7" s="9"/>
      <c r="AE7" s="9"/>
      <c r="AF7" s="9"/>
      <c r="AG7" s="9"/>
      <c r="AH7" s="9"/>
    </row>
    <row r="8" spans="2:34">
      <c r="B8" s="12">
        <v>4</v>
      </c>
      <c r="C8" s="11" t="s">
        <v>22</v>
      </c>
      <c r="D8" s="12" t="s">
        <v>23</v>
      </c>
      <c r="E8" s="24">
        <v>178</v>
      </c>
      <c r="F8" s="14">
        <v>148</v>
      </c>
      <c r="G8" s="14">
        <v>158</v>
      </c>
      <c r="H8" s="14">
        <v>181</v>
      </c>
      <c r="I8" s="14">
        <v>235</v>
      </c>
      <c r="J8" s="14">
        <v>228</v>
      </c>
      <c r="K8" s="15"/>
      <c r="L8" s="16">
        <f t="shared" si="0"/>
        <v>1128</v>
      </c>
      <c r="M8" s="16">
        <f t="shared" si="1"/>
        <v>1128</v>
      </c>
      <c r="N8" s="15">
        <f t="shared" si="2"/>
        <v>188</v>
      </c>
      <c r="O8" s="25">
        <v>121</v>
      </c>
      <c r="P8" s="9"/>
      <c r="Q8" s="9"/>
      <c r="R8" s="23">
        <v>10</v>
      </c>
      <c r="S8" s="26" t="s">
        <v>24</v>
      </c>
      <c r="T8" s="23" t="s">
        <v>23</v>
      </c>
      <c r="U8" s="20">
        <v>146</v>
      </c>
      <c r="V8" s="20"/>
      <c r="W8" s="21"/>
      <c r="X8" s="22">
        <f>SUM(U8:U8)</f>
        <v>146</v>
      </c>
      <c r="Y8" s="22">
        <f>SUM(U8:W8)</f>
        <v>146</v>
      </c>
      <c r="Z8" s="21">
        <f>AVERAGE(U8)</f>
        <v>146</v>
      </c>
      <c r="AA8" s="9"/>
      <c r="AB8" s="9"/>
      <c r="AC8" s="9"/>
      <c r="AD8" s="9"/>
      <c r="AE8" s="9"/>
      <c r="AF8" s="9"/>
      <c r="AG8" s="9"/>
      <c r="AH8" s="9"/>
    </row>
    <row r="9" spans="2:34">
      <c r="B9" s="12">
        <v>5</v>
      </c>
      <c r="C9" s="11" t="s">
        <v>25</v>
      </c>
      <c r="D9" s="12" t="s">
        <v>13</v>
      </c>
      <c r="E9" s="14">
        <v>202</v>
      </c>
      <c r="F9" s="14">
        <v>190</v>
      </c>
      <c r="G9" s="14">
        <v>199</v>
      </c>
      <c r="H9" s="14">
        <v>175</v>
      </c>
      <c r="I9" s="24">
        <v>183</v>
      </c>
      <c r="J9" s="14">
        <v>166</v>
      </c>
      <c r="K9" s="15"/>
      <c r="L9" s="16">
        <f t="shared" si="0"/>
        <v>1115</v>
      </c>
      <c r="M9" s="16">
        <f t="shared" si="1"/>
        <v>1115</v>
      </c>
      <c r="N9" s="15">
        <f t="shared" si="2"/>
        <v>185.83333333333334</v>
      </c>
      <c r="O9" s="25">
        <v>159</v>
      </c>
      <c r="P9" s="9"/>
      <c r="Q9" s="9"/>
      <c r="R9" s="9"/>
      <c r="S9" s="9"/>
      <c r="T9" s="9"/>
      <c r="U9" s="9"/>
      <c r="V9" s="9"/>
      <c r="X9" s="22"/>
      <c r="Y9" s="22"/>
      <c r="Z9" s="21"/>
    </row>
    <row r="10" spans="2:34">
      <c r="B10" s="12">
        <v>6</v>
      </c>
      <c r="C10" s="27" t="s">
        <v>26</v>
      </c>
      <c r="D10" s="12" t="s">
        <v>23</v>
      </c>
      <c r="E10" s="14">
        <v>186</v>
      </c>
      <c r="F10" s="14">
        <v>177</v>
      </c>
      <c r="G10" s="24">
        <v>193</v>
      </c>
      <c r="H10" s="14">
        <v>186</v>
      </c>
      <c r="I10" s="14">
        <v>203</v>
      </c>
      <c r="J10" s="14">
        <v>166</v>
      </c>
      <c r="K10" s="15"/>
      <c r="L10" s="16">
        <f t="shared" si="0"/>
        <v>1111</v>
      </c>
      <c r="M10" s="16">
        <f t="shared" si="1"/>
        <v>1111</v>
      </c>
      <c r="N10" s="15">
        <f t="shared" si="2"/>
        <v>185.16666666666666</v>
      </c>
      <c r="O10" s="25">
        <v>146</v>
      </c>
      <c r="P10" s="9"/>
      <c r="Q10" s="9"/>
      <c r="R10" s="23">
        <v>10</v>
      </c>
      <c r="S10" s="26" t="s">
        <v>17</v>
      </c>
      <c r="T10" s="23" t="s">
        <v>15</v>
      </c>
      <c r="U10" s="20">
        <v>182</v>
      </c>
      <c r="V10" s="20"/>
      <c r="W10" s="21"/>
      <c r="X10" s="22">
        <f>SUM(U10:U10)</f>
        <v>182</v>
      </c>
      <c r="Y10" s="22">
        <f>SUM(U10:W10)</f>
        <v>182</v>
      </c>
      <c r="Z10" s="21">
        <f>AVERAGE(U10)</f>
        <v>182</v>
      </c>
    </row>
    <row r="11" spans="2:34">
      <c r="B11" s="12">
        <v>7</v>
      </c>
      <c r="C11" s="11" t="s">
        <v>27</v>
      </c>
      <c r="D11" s="12" t="s">
        <v>28</v>
      </c>
      <c r="E11" s="24">
        <v>180</v>
      </c>
      <c r="F11" s="14">
        <v>193</v>
      </c>
      <c r="G11" s="14">
        <v>182</v>
      </c>
      <c r="H11" s="14">
        <v>189</v>
      </c>
      <c r="I11" s="14">
        <v>183</v>
      </c>
      <c r="J11" s="14">
        <v>183</v>
      </c>
      <c r="K11" s="15"/>
      <c r="L11" s="16">
        <f t="shared" si="0"/>
        <v>1110</v>
      </c>
      <c r="M11" s="16">
        <f t="shared" si="1"/>
        <v>1110</v>
      </c>
      <c r="N11" s="15">
        <f t="shared" si="2"/>
        <v>185</v>
      </c>
      <c r="O11" s="25">
        <v>155</v>
      </c>
      <c r="P11" s="28"/>
      <c r="Q11" s="9"/>
      <c r="R11" s="23">
        <v>9</v>
      </c>
      <c r="S11" s="26" t="s">
        <v>29</v>
      </c>
      <c r="T11" s="23" t="s">
        <v>13</v>
      </c>
      <c r="U11" s="20">
        <v>182</v>
      </c>
      <c r="V11" s="20"/>
      <c r="W11" s="21"/>
      <c r="X11" s="22">
        <f>SUM(U11:U11)</f>
        <v>182</v>
      </c>
      <c r="Y11" s="22">
        <f>SUM(U11:W11)</f>
        <v>182</v>
      </c>
      <c r="Z11" s="21">
        <f>AVERAGE(U11)</f>
        <v>182</v>
      </c>
    </row>
    <row r="12" spans="2:34">
      <c r="B12" s="12">
        <v>8</v>
      </c>
      <c r="C12" s="11" t="s">
        <v>30</v>
      </c>
      <c r="D12" s="12" t="s">
        <v>19</v>
      </c>
      <c r="E12" s="24">
        <v>192</v>
      </c>
      <c r="F12" s="14">
        <v>170</v>
      </c>
      <c r="G12" s="14">
        <v>182</v>
      </c>
      <c r="H12" s="14">
        <v>180</v>
      </c>
      <c r="I12" s="14">
        <v>166</v>
      </c>
      <c r="J12" s="14">
        <v>219</v>
      </c>
      <c r="K12" s="15"/>
      <c r="L12" s="16">
        <f t="shared" si="0"/>
        <v>1109</v>
      </c>
      <c r="M12" s="16">
        <f t="shared" si="1"/>
        <v>1109</v>
      </c>
      <c r="N12" s="15">
        <f t="shared" si="2"/>
        <v>184.83333333333334</v>
      </c>
      <c r="O12" s="25">
        <v>149</v>
      </c>
      <c r="P12" s="9"/>
      <c r="Q12" s="9"/>
      <c r="R12" s="23">
        <v>8</v>
      </c>
      <c r="S12" s="26" t="s">
        <v>30</v>
      </c>
      <c r="T12" s="23" t="s">
        <v>19</v>
      </c>
      <c r="U12" s="20">
        <v>151</v>
      </c>
      <c r="V12" s="20"/>
      <c r="W12" s="21"/>
      <c r="X12" s="22">
        <f>SUM(U12:U12)</f>
        <v>151</v>
      </c>
      <c r="Y12" s="22">
        <f>SUM(U12:W12)</f>
        <v>151</v>
      </c>
      <c r="Z12" s="21">
        <f>AVERAGE(U12)</f>
        <v>151</v>
      </c>
    </row>
    <row r="13" spans="2:34">
      <c r="B13" s="12">
        <v>9</v>
      </c>
      <c r="C13" s="11" t="s">
        <v>29</v>
      </c>
      <c r="D13" s="12" t="s">
        <v>13</v>
      </c>
      <c r="E13" s="14">
        <v>198</v>
      </c>
      <c r="F13" s="24">
        <v>168</v>
      </c>
      <c r="G13" s="14">
        <v>199</v>
      </c>
      <c r="H13" s="14">
        <v>190</v>
      </c>
      <c r="I13" s="14">
        <v>162</v>
      </c>
      <c r="J13" s="14">
        <v>177</v>
      </c>
      <c r="K13" s="15"/>
      <c r="L13" s="16">
        <f t="shared" si="0"/>
        <v>1094</v>
      </c>
      <c r="M13" s="16">
        <f t="shared" si="1"/>
        <v>1094</v>
      </c>
      <c r="N13" s="15">
        <f t="shared" si="2"/>
        <v>182.33333333333334</v>
      </c>
      <c r="O13" s="25">
        <v>150</v>
      </c>
      <c r="P13" s="9"/>
      <c r="Q13" s="9"/>
      <c r="R13" s="23">
        <v>7</v>
      </c>
      <c r="S13" s="11" t="s">
        <v>27</v>
      </c>
      <c r="T13" s="12" t="s">
        <v>28</v>
      </c>
      <c r="U13" s="14">
        <v>197</v>
      </c>
      <c r="V13" s="14"/>
      <c r="W13" s="15"/>
      <c r="X13" s="16">
        <f>SUM(U13:U13)</f>
        <v>197</v>
      </c>
      <c r="Y13" s="16">
        <f>SUM(U13:W13)</f>
        <v>197</v>
      </c>
      <c r="Z13" s="21">
        <f>AVERAGE(U13)</f>
        <v>197</v>
      </c>
    </row>
    <row r="14" spans="2:34">
      <c r="B14" s="12">
        <v>10</v>
      </c>
      <c r="C14" s="11" t="s">
        <v>24</v>
      </c>
      <c r="D14" s="12" t="s">
        <v>23</v>
      </c>
      <c r="E14" s="14">
        <v>170</v>
      </c>
      <c r="F14" s="14">
        <v>160</v>
      </c>
      <c r="G14" s="14">
        <v>167</v>
      </c>
      <c r="H14" s="14">
        <v>165</v>
      </c>
      <c r="I14" s="14">
        <v>192</v>
      </c>
      <c r="J14" s="14">
        <v>201</v>
      </c>
      <c r="K14" s="15"/>
      <c r="L14" s="16">
        <f t="shared" si="0"/>
        <v>1055</v>
      </c>
      <c r="M14" s="16">
        <f t="shared" si="1"/>
        <v>1055</v>
      </c>
      <c r="N14" s="15">
        <f t="shared" si="2"/>
        <v>175.83333333333334</v>
      </c>
      <c r="O14" s="25"/>
      <c r="P14" s="9"/>
      <c r="Q14" s="9"/>
      <c r="R14" s="9"/>
      <c r="S14" s="9"/>
      <c r="T14" s="9"/>
      <c r="U14" s="9"/>
      <c r="V14" s="9"/>
      <c r="X14" s="22"/>
      <c r="Y14" s="22"/>
      <c r="Z14" s="21"/>
    </row>
    <row r="15" spans="2:34">
      <c r="B15" s="12">
        <v>11</v>
      </c>
      <c r="C15" s="27" t="s">
        <v>20</v>
      </c>
      <c r="D15" s="12" t="s">
        <v>21</v>
      </c>
      <c r="E15" s="14">
        <v>159</v>
      </c>
      <c r="F15" s="14">
        <v>159</v>
      </c>
      <c r="G15" s="14">
        <v>166</v>
      </c>
      <c r="H15" s="14">
        <v>153</v>
      </c>
      <c r="I15" s="14">
        <v>230</v>
      </c>
      <c r="J15" s="24">
        <v>181</v>
      </c>
      <c r="K15" s="15"/>
      <c r="L15" s="16">
        <f t="shared" si="0"/>
        <v>1048</v>
      </c>
      <c r="M15" s="16">
        <f t="shared" si="1"/>
        <v>1048</v>
      </c>
      <c r="N15" s="15">
        <f t="shared" si="2"/>
        <v>174.66666666666666</v>
      </c>
      <c r="O15" s="25">
        <v>137</v>
      </c>
      <c r="P15" s="9"/>
      <c r="Q15" s="9"/>
      <c r="R15" s="23">
        <v>7</v>
      </c>
      <c r="S15" s="26" t="s">
        <v>27</v>
      </c>
      <c r="T15" s="23" t="s">
        <v>28</v>
      </c>
      <c r="U15" s="20">
        <v>187</v>
      </c>
      <c r="V15" s="20"/>
      <c r="W15" s="21"/>
      <c r="X15" s="22">
        <f>SUM(U15:U15)</f>
        <v>187</v>
      </c>
      <c r="Y15" s="22">
        <f>SUM(U15:W15)</f>
        <v>187</v>
      </c>
      <c r="Z15" s="21">
        <f>AVERAGE(U15)</f>
        <v>187</v>
      </c>
    </row>
    <row r="16" spans="2:34">
      <c r="B16" s="23">
        <v>12</v>
      </c>
      <c r="C16" s="26" t="s">
        <v>31</v>
      </c>
      <c r="D16" s="23" t="s">
        <v>19</v>
      </c>
      <c r="E16" s="20">
        <v>160</v>
      </c>
      <c r="F16" s="24">
        <v>173</v>
      </c>
      <c r="G16" s="20">
        <v>192</v>
      </c>
      <c r="H16" s="20">
        <v>169</v>
      </c>
      <c r="I16" s="20">
        <v>170</v>
      </c>
      <c r="J16" s="20">
        <v>167</v>
      </c>
      <c r="K16" s="21"/>
      <c r="L16" s="22">
        <f t="shared" si="0"/>
        <v>1031</v>
      </c>
      <c r="M16" s="22">
        <f t="shared" si="1"/>
        <v>1031</v>
      </c>
      <c r="N16" s="21">
        <f t="shared" si="2"/>
        <v>171.83333333333334</v>
      </c>
      <c r="O16" s="25">
        <v>143</v>
      </c>
      <c r="P16" s="9">
        <v>165</v>
      </c>
      <c r="Q16" s="9"/>
      <c r="R16" s="23">
        <v>6</v>
      </c>
      <c r="S16" s="26" t="s">
        <v>26</v>
      </c>
      <c r="T16" s="23" t="s">
        <v>23</v>
      </c>
      <c r="U16" s="20">
        <v>126</v>
      </c>
      <c r="V16" s="20"/>
      <c r="W16" s="21"/>
      <c r="X16" s="22">
        <f>SUM(U16:U16)</f>
        <v>126</v>
      </c>
      <c r="Y16" s="22">
        <f>SUM(U16:W16)</f>
        <v>126</v>
      </c>
      <c r="Z16" s="21">
        <f>AVERAGE(U16)</f>
        <v>126</v>
      </c>
    </row>
    <row r="17" spans="2:26">
      <c r="B17" s="23">
        <v>13</v>
      </c>
      <c r="C17" s="26" t="s">
        <v>32</v>
      </c>
      <c r="D17" s="23" t="s">
        <v>33</v>
      </c>
      <c r="E17" s="20">
        <v>153</v>
      </c>
      <c r="F17" s="20">
        <v>170</v>
      </c>
      <c r="G17" s="20">
        <v>216</v>
      </c>
      <c r="H17" s="20">
        <v>139</v>
      </c>
      <c r="I17" s="24">
        <v>132</v>
      </c>
      <c r="J17" s="20">
        <v>154</v>
      </c>
      <c r="K17" s="21">
        <v>8</v>
      </c>
      <c r="L17" s="22">
        <f t="shared" si="0"/>
        <v>964</v>
      </c>
      <c r="M17" s="22">
        <f t="shared" si="1"/>
        <v>1012</v>
      </c>
      <c r="N17" s="21">
        <f t="shared" si="2"/>
        <v>160.66666666666666</v>
      </c>
      <c r="O17" s="25"/>
      <c r="P17" s="9">
        <v>133</v>
      </c>
      <c r="Q17" s="9"/>
      <c r="R17" s="23">
        <v>5</v>
      </c>
      <c r="S17" s="26" t="s">
        <v>25</v>
      </c>
      <c r="T17" s="23" t="s">
        <v>13</v>
      </c>
      <c r="U17" s="20">
        <v>145</v>
      </c>
      <c r="V17" s="20"/>
      <c r="W17" s="21"/>
      <c r="X17" s="22">
        <f>SUM(U17:U17)</f>
        <v>145</v>
      </c>
      <c r="Y17" s="22">
        <f>SUM(U17:W17)</f>
        <v>145</v>
      </c>
      <c r="Z17" s="21">
        <f>AVERAGE(U17)</f>
        <v>145</v>
      </c>
    </row>
    <row r="18" spans="2:26">
      <c r="B18" s="23">
        <v>14</v>
      </c>
      <c r="C18" s="26" t="s">
        <v>34</v>
      </c>
      <c r="D18" s="23" t="s">
        <v>13</v>
      </c>
      <c r="E18" s="20">
        <v>152</v>
      </c>
      <c r="F18" s="20">
        <v>178</v>
      </c>
      <c r="G18" s="24">
        <v>145</v>
      </c>
      <c r="H18" s="20">
        <v>125</v>
      </c>
      <c r="I18" s="20">
        <v>188</v>
      </c>
      <c r="J18" s="20">
        <v>171</v>
      </c>
      <c r="K18" s="21">
        <v>8</v>
      </c>
      <c r="L18" s="22">
        <f t="shared" si="0"/>
        <v>959</v>
      </c>
      <c r="M18" s="22">
        <f t="shared" si="1"/>
        <v>1007</v>
      </c>
      <c r="N18" s="21">
        <f t="shared" si="2"/>
        <v>159.83333333333334</v>
      </c>
      <c r="O18" s="25">
        <v>100</v>
      </c>
      <c r="P18" s="9"/>
      <c r="Q18" s="9"/>
      <c r="R18" s="23">
        <v>4</v>
      </c>
      <c r="S18" s="11" t="s">
        <v>22</v>
      </c>
      <c r="T18" s="12" t="s">
        <v>23</v>
      </c>
      <c r="U18" s="14">
        <v>196</v>
      </c>
      <c r="V18" s="14"/>
      <c r="W18" s="15"/>
      <c r="X18" s="16">
        <f>SUM(U18:U18)</f>
        <v>196</v>
      </c>
      <c r="Y18" s="16">
        <f>SUM(U18:W18)</f>
        <v>196</v>
      </c>
      <c r="Z18" s="21">
        <f>AVERAGE(U18)</f>
        <v>196</v>
      </c>
    </row>
    <row r="19" spans="2:26">
      <c r="B19" s="23">
        <v>15</v>
      </c>
      <c r="C19" s="26" t="s">
        <v>35</v>
      </c>
      <c r="D19" s="23" t="s">
        <v>13</v>
      </c>
      <c r="E19" s="20">
        <v>149</v>
      </c>
      <c r="F19" s="20">
        <v>136</v>
      </c>
      <c r="G19" s="20">
        <v>146</v>
      </c>
      <c r="H19" s="20">
        <v>167</v>
      </c>
      <c r="I19" s="20">
        <v>151</v>
      </c>
      <c r="J19" s="20">
        <v>208</v>
      </c>
      <c r="K19" s="21">
        <v>8</v>
      </c>
      <c r="L19" s="22">
        <f t="shared" si="0"/>
        <v>957</v>
      </c>
      <c r="M19" s="22">
        <f t="shared" si="1"/>
        <v>1005</v>
      </c>
      <c r="N19" s="21">
        <f t="shared" si="2"/>
        <v>159.5</v>
      </c>
      <c r="O19" s="25"/>
      <c r="P19" s="9"/>
      <c r="Q19" s="9"/>
      <c r="R19" s="9"/>
      <c r="S19" s="9"/>
      <c r="T19" s="9"/>
      <c r="U19" s="9"/>
      <c r="V19" s="9"/>
    </row>
    <row r="20" spans="2:26">
      <c r="B20" s="23">
        <v>16</v>
      </c>
      <c r="C20" s="29" t="s">
        <v>17</v>
      </c>
      <c r="D20" s="30" t="s">
        <v>15</v>
      </c>
      <c r="E20" s="31">
        <v>188</v>
      </c>
      <c r="F20" s="31">
        <v>155</v>
      </c>
      <c r="G20" s="31">
        <v>147</v>
      </c>
      <c r="H20" s="31">
        <v>168</v>
      </c>
      <c r="I20" s="31">
        <v>171</v>
      </c>
      <c r="J20" s="31">
        <v>171</v>
      </c>
      <c r="K20" s="32"/>
      <c r="L20" s="33">
        <f t="shared" si="0"/>
        <v>1000</v>
      </c>
      <c r="M20" s="33">
        <f t="shared" si="1"/>
        <v>1000</v>
      </c>
      <c r="N20" s="32">
        <f t="shared" si="2"/>
        <v>166.66666666666666</v>
      </c>
      <c r="O20" s="34"/>
      <c r="P20" s="35">
        <v>182</v>
      </c>
      <c r="Q20" s="9"/>
      <c r="R20" s="145" t="s">
        <v>36</v>
      </c>
      <c r="S20" s="145"/>
      <c r="T20" s="145"/>
      <c r="U20" s="145"/>
      <c r="V20" s="145"/>
      <c r="W20" s="145"/>
      <c r="X20" s="145"/>
      <c r="Y20" s="145"/>
      <c r="Z20" s="145"/>
    </row>
    <row r="21" spans="2:26">
      <c r="B21" s="23">
        <v>17</v>
      </c>
      <c r="C21" s="26" t="s">
        <v>37</v>
      </c>
      <c r="D21" s="23" t="s">
        <v>15</v>
      </c>
      <c r="E21" s="20">
        <v>167</v>
      </c>
      <c r="F21" s="122">
        <v>136</v>
      </c>
      <c r="G21" s="20">
        <v>186</v>
      </c>
      <c r="H21" s="20">
        <v>138</v>
      </c>
      <c r="I21" s="20">
        <v>128</v>
      </c>
      <c r="J21" s="20">
        <v>133</v>
      </c>
      <c r="K21" s="21">
        <v>12</v>
      </c>
      <c r="L21" s="22">
        <f t="shared" si="0"/>
        <v>888</v>
      </c>
      <c r="M21" s="22">
        <f t="shared" si="1"/>
        <v>960</v>
      </c>
      <c r="N21" s="21">
        <f t="shared" si="2"/>
        <v>148</v>
      </c>
      <c r="O21" s="17">
        <v>120</v>
      </c>
      <c r="P21" s="9"/>
      <c r="Q21" s="9"/>
      <c r="R21" s="23">
        <v>4</v>
      </c>
      <c r="S21" s="93" t="s">
        <v>22</v>
      </c>
      <c r="T21" s="96" t="s">
        <v>23</v>
      </c>
      <c r="U21" s="97">
        <v>133</v>
      </c>
      <c r="V21" s="98">
        <v>167</v>
      </c>
      <c r="W21" s="98"/>
      <c r="X21" s="99">
        <f>SUM(U21:V21)</f>
        <v>300</v>
      </c>
      <c r="Y21" s="99">
        <f>SUM(W21:X21)</f>
        <v>300</v>
      </c>
      <c r="Z21" s="21">
        <f>AVERAGE(U21:V21)</f>
        <v>150</v>
      </c>
    </row>
    <row r="22" spans="2:26">
      <c r="B22" s="23">
        <v>18</v>
      </c>
      <c r="C22" s="29" t="s">
        <v>14</v>
      </c>
      <c r="D22" s="30" t="s">
        <v>15</v>
      </c>
      <c r="E22" s="31">
        <v>150</v>
      </c>
      <c r="F22" s="31">
        <v>137</v>
      </c>
      <c r="G22" s="31">
        <v>155</v>
      </c>
      <c r="H22" s="31">
        <v>157</v>
      </c>
      <c r="I22" s="31">
        <v>179</v>
      </c>
      <c r="J22" s="31">
        <v>137</v>
      </c>
      <c r="K22" s="32"/>
      <c r="L22" s="33">
        <f t="shared" si="0"/>
        <v>915</v>
      </c>
      <c r="M22" s="33">
        <f t="shared" si="1"/>
        <v>915</v>
      </c>
      <c r="N22" s="32">
        <f t="shared" si="2"/>
        <v>152.5</v>
      </c>
      <c r="O22" s="36"/>
      <c r="P22" s="35">
        <v>178</v>
      </c>
      <c r="Q22" s="9"/>
      <c r="R22" s="23">
        <v>3</v>
      </c>
      <c r="S22" s="100" t="s">
        <v>18</v>
      </c>
      <c r="T22" s="101" t="s">
        <v>19</v>
      </c>
      <c r="U22" s="102">
        <v>223</v>
      </c>
      <c r="V22" s="103">
        <v>184</v>
      </c>
      <c r="W22" s="103"/>
      <c r="X22" s="99">
        <f t="shared" ref="X22:X24" si="3">SUM(U22:V22)</f>
        <v>407</v>
      </c>
      <c r="Y22" s="99">
        <f t="shared" ref="Y22:Y24" si="4">SUM(W22:X22)</f>
        <v>407</v>
      </c>
      <c r="Z22" s="21">
        <f t="shared" ref="Z22:Z24" si="5">AVERAGE(U22:V22)</f>
        <v>203.5</v>
      </c>
    </row>
    <row r="23" spans="2:26">
      <c r="B23" s="23">
        <v>19</v>
      </c>
      <c r="C23" s="26" t="s">
        <v>38</v>
      </c>
      <c r="D23" s="23" t="s">
        <v>33</v>
      </c>
      <c r="E23" s="20">
        <v>134</v>
      </c>
      <c r="F23" s="20">
        <v>146</v>
      </c>
      <c r="G23" s="20">
        <v>133</v>
      </c>
      <c r="H23" s="20">
        <v>155</v>
      </c>
      <c r="I23" s="20">
        <v>117</v>
      </c>
      <c r="J23" s="20">
        <v>140</v>
      </c>
      <c r="K23" s="21">
        <v>8</v>
      </c>
      <c r="L23" s="22">
        <f t="shared" si="0"/>
        <v>825</v>
      </c>
      <c r="M23" s="22">
        <f t="shared" si="1"/>
        <v>873</v>
      </c>
      <c r="N23" s="21">
        <f t="shared" si="2"/>
        <v>137.5</v>
      </c>
      <c r="O23" s="17"/>
      <c r="P23" s="9"/>
      <c r="Q23" s="9"/>
      <c r="R23" s="37">
        <v>2</v>
      </c>
      <c r="S23" s="100" t="s">
        <v>16</v>
      </c>
      <c r="T23" s="101" t="s">
        <v>13</v>
      </c>
      <c r="U23" s="102">
        <v>162</v>
      </c>
      <c r="V23" s="105">
        <v>236</v>
      </c>
      <c r="W23" s="105"/>
      <c r="X23" s="99">
        <f t="shared" si="3"/>
        <v>398</v>
      </c>
      <c r="Y23" s="99">
        <f t="shared" si="4"/>
        <v>398</v>
      </c>
      <c r="Z23" s="21">
        <f t="shared" si="5"/>
        <v>199</v>
      </c>
    </row>
    <row r="24" spans="2:26">
      <c r="B24" s="23">
        <v>20</v>
      </c>
      <c r="C24" s="26" t="s">
        <v>39</v>
      </c>
      <c r="D24" s="23" t="s">
        <v>28</v>
      </c>
      <c r="E24" s="20">
        <v>167</v>
      </c>
      <c r="F24" s="20">
        <v>144</v>
      </c>
      <c r="G24" s="20">
        <v>115</v>
      </c>
      <c r="H24" s="20">
        <v>149</v>
      </c>
      <c r="I24" s="20">
        <v>121</v>
      </c>
      <c r="J24" s="20">
        <v>120</v>
      </c>
      <c r="K24" s="21">
        <v>8</v>
      </c>
      <c r="L24" s="22">
        <f t="shared" si="0"/>
        <v>816</v>
      </c>
      <c r="M24" s="22">
        <f t="shared" si="1"/>
        <v>864</v>
      </c>
      <c r="N24" s="21">
        <f t="shared" si="2"/>
        <v>136</v>
      </c>
      <c r="O24" s="17"/>
      <c r="P24" s="9"/>
      <c r="Q24" s="9"/>
      <c r="R24" s="38">
        <v>1</v>
      </c>
      <c r="S24" s="100" t="s">
        <v>12</v>
      </c>
      <c r="T24" s="101" t="s">
        <v>13</v>
      </c>
      <c r="U24" s="102">
        <v>192</v>
      </c>
      <c r="V24" s="103">
        <v>208</v>
      </c>
      <c r="W24" s="103"/>
      <c r="X24" s="99">
        <f t="shared" si="3"/>
        <v>400</v>
      </c>
      <c r="Y24" s="99">
        <f t="shared" si="4"/>
        <v>400</v>
      </c>
      <c r="Z24" s="21">
        <f t="shared" si="5"/>
        <v>200</v>
      </c>
    </row>
    <row r="25" spans="2:26">
      <c r="B25" s="23">
        <v>21</v>
      </c>
      <c r="C25" s="26" t="s">
        <v>40</v>
      </c>
      <c r="D25" s="20" t="s">
        <v>28</v>
      </c>
      <c r="E25" s="20">
        <v>108</v>
      </c>
      <c r="F25" s="20">
        <v>150</v>
      </c>
      <c r="G25" s="20">
        <v>140</v>
      </c>
      <c r="H25" s="20">
        <v>112</v>
      </c>
      <c r="I25" s="20">
        <v>157</v>
      </c>
      <c r="J25" s="20">
        <v>147</v>
      </c>
      <c r="K25" s="21">
        <v>8</v>
      </c>
      <c r="L25" s="22">
        <f t="shared" si="0"/>
        <v>814</v>
      </c>
      <c r="M25" s="22">
        <f t="shared" si="1"/>
        <v>862</v>
      </c>
      <c r="N25" s="21">
        <f t="shared" si="2"/>
        <v>135.66666666666666</v>
      </c>
      <c r="O25" s="17"/>
      <c r="P25" s="9"/>
      <c r="Q25" s="9"/>
      <c r="R25" s="39"/>
      <c r="S25" s="40"/>
      <c r="T25" s="39"/>
      <c r="U25" s="39"/>
      <c r="V25" s="39"/>
      <c r="W25" s="41"/>
      <c r="X25" s="42"/>
      <c r="Y25" s="42"/>
      <c r="Z25" s="41"/>
    </row>
    <row r="26" spans="2:26">
      <c r="B26" s="23">
        <v>22</v>
      </c>
      <c r="C26" s="26" t="s">
        <v>41</v>
      </c>
      <c r="D26" s="23" t="s">
        <v>33</v>
      </c>
      <c r="E26" s="20">
        <v>111</v>
      </c>
      <c r="F26" s="20">
        <v>101</v>
      </c>
      <c r="G26" s="20">
        <v>100</v>
      </c>
      <c r="H26" s="20">
        <v>149</v>
      </c>
      <c r="I26" s="20">
        <v>178</v>
      </c>
      <c r="J26" s="20">
        <v>139</v>
      </c>
      <c r="K26" s="21">
        <v>8</v>
      </c>
      <c r="L26" s="22">
        <f t="shared" si="0"/>
        <v>778</v>
      </c>
      <c r="M26" s="22">
        <f t="shared" si="1"/>
        <v>826</v>
      </c>
      <c r="N26" s="21">
        <f t="shared" si="2"/>
        <v>129.66666666666666</v>
      </c>
      <c r="O26" s="17"/>
      <c r="P26" s="9"/>
      <c r="R26" s="39"/>
      <c r="S26" s="40"/>
      <c r="T26" s="39"/>
      <c r="U26" s="39"/>
      <c r="V26" s="39"/>
      <c r="W26" s="41"/>
      <c r="X26" s="42"/>
      <c r="Y26" s="42"/>
      <c r="Z26" s="41"/>
    </row>
    <row r="27" spans="2:26" ht="15.75">
      <c r="B27" s="23">
        <v>23</v>
      </c>
      <c r="C27" s="19" t="s">
        <v>42</v>
      </c>
      <c r="D27" s="23" t="s">
        <v>23</v>
      </c>
      <c r="E27" s="20">
        <v>144</v>
      </c>
      <c r="F27" s="20">
        <v>121</v>
      </c>
      <c r="G27" s="20">
        <v>103</v>
      </c>
      <c r="H27" s="20">
        <v>107</v>
      </c>
      <c r="I27" s="20">
        <v>123</v>
      </c>
      <c r="J27" s="20">
        <v>127</v>
      </c>
      <c r="K27" s="21">
        <v>12</v>
      </c>
      <c r="L27" s="22">
        <f t="shared" si="0"/>
        <v>725</v>
      </c>
      <c r="M27" s="22">
        <f t="shared" si="1"/>
        <v>797</v>
      </c>
      <c r="N27" s="21">
        <f t="shared" si="2"/>
        <v>120.83333333333333</v>
      </c>
      <c r="O27" s="17"/>
      <c r="P27" s="9"/>
      <c r="Q27" s="9"/>
      <c r="R27" s="101">
        <v>1</v>
      </c>
      <c r="S27" s="106" t="s">
        <v>18</v>
      </c>
      <c r="T27" s="109" t="s">
        <v>19</v>
      </c>
    </row>
    <row r="28" spans="2:26" ht="15.75">
      <c r="B28" s="23">
        <v>24</v>
      </c>
      <c r="C28" s="26" t="s">
        <v>44</v>
      </c>
      <c r="D28" s="23" t="s">
        <v>28</v>
      </c>
      <c r="E28" s="20">
        <v>134</v>
      </c>
      <c r="F28" s="20">
        <v>82</v>
      </c>
      <c r="G28" s="20">
        <v>86</v>
      </c>
      <c r="H28" s="20">
        <v>91</v>
      </c>
      <c r="I28" s="20">
        <v>108</v>
      </c>
      <c r="J28" s="20">
        <v>133</v>
      </c>
      <c r="K28" s="21">
        <v>8</v>
      </c>
      <c r="L28" s="22">
        <f t="shared" si="0"/>
        <v>634</v>
      </c>
      <c r="M28" s="22">
        <f t="shared" si="1"/>
        <v>682</v>
      </c>
      <c r="N28" s="21">
        <f t="shared" si="2"/>
        <v>105.66666666666667</v>
      </c>
      <c r="O28" s="17"/>
      <c r="P28" s="9"/>
      <c r="Q28" s="9"/>
      <c r="R28" s="101">
        <v>2</v>
      </c>
      <c r="S28" s="106" t="s">
        <v>12</v>
      </c>
      <c r="T28" s="110" t="s">
        <v>13</v>
      </c>
      <c r="U28" s="39"/>
      <c r="V28" s="39"/>
      <c r="W28" s="41"/>
      <c r="X28" s="42"/>
      <c r="Y28" s="42"/>
      <c r="Z28" s="41"/>
    </row>
    <row r="29" spans="2:26" ht="15.75">
      <c r="B29" s="9"/>
      <c r="C29" s="9"/>
      <c r="D29" s="9"/>
      <c r="E29" s="9">
        <f t="shared" ref="E29:J29" si="6">MAX(E5:E28)</f>
        <v>289</v>
      </c>
      <c r="F29" s="9">
        <f t="shared" si="6"/>
        <v>222</v>
      </c>
      <c r="G29" s="9">
        <f t="shared" si="6"/>
        <v>224</v>
      </c>
      <c r="H29" s="9">
        <f t="shared" si="6"/>
        <v>205</v>
      </c>
      <c r="I29" s="9">
        <f t="shared" si="6"/>
        <v>235</v>
      </c>
      <c r="J29" s="9">
        <f t="shared" si="6"/>
        <v>228</v>
      </c>
      <c r="K29" s="9"/>
      <c r="L29" s="9"/>
      <c r="M29" s="9"/>
      <c r="N29" s="9"/>
      <c r="O29" s="17"/>
      <c r="P29" s="9"/>
      <c r="Q29" s="9"/>
      <c r="R29" s="107">
        <v>3</v>
      </c>
      <c r="S29" s="106" t="s">
        <v>16</v>
      </c>
      <c r="T29" s="110" t="s">
        <v>13</v>
      </c>
      <c r="U29" s="39"/>
      <c r="V29" s="39"/>
      <c r="W29" s="41"/>
      <c r="X29" s="42"/>
      <c r="Y29" s="42"/>
      <c r="Z29" s="41"/>
    </row>
    <row r="30" spans="2:26" ht="15.7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7"/>
      <c r="P30" s="9"/>
      <c r="Q30" s="9"/>
      <c r="R30" s="108">
        <v>4</v>
      </c>
      <c r="S30" s="106" t="s">
        <v>22</v>
      </c>
      <c r="T30" s="110" t="s">
        <v>23</v>
      </c>
    </row>
    <row r="31" spans="2:26">
      <c r="O31" s="17"/>
      <c r="P31" s="9"/>
      <c r="Q31" s="9"/>
      <c r="U31" s="9"/>
      <c r="V31" s="9"/>
    </row>
    <row r="32" spans="2:26">
      <c r="B32" s="43"/>
      <c r="C32" s="44" t="s">
        <v>43</v>
      </c>
      <c r="D32" s="45"/>
      <c r="O32" s="17"/>
      <c r="P32" s="9"/>
      <c r="Q32" s="9"/>
      <c r="U32" s="9"/>
      <c r="V32" s="9"/>
    </row>
    <row r="33" spans="2:22">
      <c r="B33" s="14">
        <v>1</v>
      </c>
      <c r="C33" s="100" t="s">
        <v>18</v>
      </c>
      <c r="D33" s="14">
        <v>29</v>
      </c>
      <c r="O33" s="17"/>
      <c r="P33" s="9"/>
      <c r="Q33" s="9"/>
      <c r="U33" s="9"/>
      <c r="V33" s="9"/>
    </row>
    <row r="34" spans="2:22">
      <c r="B34" s="10">
        <v>2</v>
      </c>
      <c r="C34" s="100" t="s">
        <v>12</v>
      </c>
      <c r="D34" s="14">
        <v>27</v>
      </c>
      <c r="O34" s="17"/>
      <c r="P34" s="9"/>
      <c r="Q34" s="9"/>
    </row>
    <row r="35" spans="2:22">
      <c r="B35" s="46">
        <v>3</v>
      </c>
      <c r="C35" s="100" t="s">
        <v>16</v>
      </c>
      <c r="D35" s="47">
        <v>25</v>
      </c>
      <c r="O35" s="17"/>
      <c r="P35" s="9"/>
      <c r="Q35" s="9"/>
    </row>
    <row r="36" spans="2:22">
      <c r="B36" s="38">
        <v>4</v>
      </c>
      <c r="C36" s="93" t="s">
        <v>22</v>
      </c>
      <c r="D36" s="49">
        <v>23</v>
      </c>
      <c r="I36" s="123"/>
      <c r="O36" s="17"/>
      <c r="P36" s="9"/>
      <c r="Q36" s="9"/>
    </row>
    <row r="37" spans="2:22">
      <c r="B37" s="20">
        <v>5</v>
      </c>
      <c r="C37" s="26" t="s">
        <v>27</v>
      </c>
      <c r="D37" s="49">
        <v>21</v>
      </c>
      <c r="O37" s="17"/>
      <c r="P37" s="9"/>
      <c r="Q37" s="9"/>
    </row>
    <row r="38" spans="2:22">
      <c r="B38" s="3">
        <v>6</v>
      </c>
      <c r="C38" s="26" t="s">
        <v>25</v>
      </c>
      <c r="D38" s="49">
        <v>20</v>
      </c>
      <c r="O38" s="17"/>
      <c r="P38" s="9"/>
      <c r="Q38" s="9"/>
    </row>
    <row r="39" spans="2:22">
      <c r="B39" s="23">
        <v>7</v>
      </c>
      <c r="C39" s="26" t="s">
        <v>26</v>
      </c>
      <c r="D39" s="51">
        <v>19</v>
      </c>
      <c r="O39" s="17"/>
      <c r="P39" s="9"/>
      <c r="Q39" s="9"/>
    </row>
    <row r="40" spans="2:22">
      <c r="B40" s="23">
        <v>8</v>
      </c>
      <c r="C40" s="26" t="s">
        <v>29</v>
      </c>
      <c r="D40" s="51">
        <v>18</v>
      </c>
      <c r="O40" s="9"/>
      <c r="P40" s="9"/>
      <c r="Q40" s="9"/>
    </row>
    <row r="41" spans="2:22">
      <c r="B41" s="23">
        <v>9</v>
      </c>
      <c r="C41" s="26" t="s">
        <v>17</v>
      </c>
      <c r="D41" s="51">
        <v>17</v>
      </c>
      <c r="O41" s="9"/>
      <c r="P41" s="9"/>
      <c r="Q41" s="9"/>
    </row>
    <row r="42" spans="2:22" ht="18.75" customHeight="1">
      <c r="B42" s="23">
        <v>10</v>
      </c>
      <c r="C42" s="26" t="s">
        <v>30</v>
      </c>
      <c r="D42" s="51">
        <v>16</v>
      </c>
    </row>
    <row r="43" spans="2:22" ht="15" customHeight="1">
      <c r="B43" s="23">
        <v>11</v>
      </c>
      <c r="C43" s="26" t="s">
        <v>20</v>
      </c>
      <c r="D43" s="51">
        <v>15</v>
      </c>
    </row>
    <row r="44" spans="2:22">
      <c r="B44" s="23">
        <v>12</v>
      </c>
      <c r="C44" s="19" t="s">
        <v>14</v>
      </c>
      <c r="D44" s="51">
        <v>14</v>
      </c>
    </row>
    <row r="45" spans="2:22">
      <c r="B45" s="23">
        <v>13</v>
      </c>
      <c r="C45" s="26" t="s">
        <v>24</v>
      </c>
      <c r="D45" s="51">
        <v>13</v>
      </c>
    </row>
    <row r="46" spans="2:22">
      <c r="B46" s="38">
        <v>14</v>
      </c>
      <c r="C46" s="26" t="s">
        <v>31</v>
      </c>
      <c r="D46" s="51">
        <v>12</v>
      </c>
    </row>
    <row r="47" spans="2:22">
      <c r="B47" s="38">
        <v>15</v>
      </c>
      <c r="C47" s="26" t="s">
        <v>32</v>
      </c>
      <c r="D47" s="51">
        <v>11</v>
      </c>
    </row>
    <row r="48" spans="2:22">
      <c r="B48" s="38">
        <v>16</v>
      </c>
      <c r="C48" s="26" t="s">
        <v>34</v>
      </c>
      <c r="D48" s="51">
        <v>10</v>
      </c>
    </row>
    <row r="49" spans="2:1026">
      <c r="B49" s="38">
        <v>17</v>
      </c>
      <c r="C49" s="26" t="s">
        <v>35</v>
      </c>
      <c r="D49" s="51">
        <v>9</v>
      </c>
    </row>
    <row r="50" spans="2:1026">
      <c r="B50" s="38">
        <v>18</v>
      </c>
      <c r="C50" s="26" t="s">
        <v>37</v>
      </c>
      <c r="D50" s="51">
        <v>8</v>
      </c>
    </row>
    <row r="51" spans="2:1026">
      <c r="B51" s="38">
        <v>19</v>
      </c>
      <c r="C51" s="26" t="s">
        <v>38</v>
      </c>
      <c r="D51" s="51">
        <v>7</v>
      </c>
    </row>
    <row r="52" spans="2:1026">
      <c r="B52" s="38">
        <v>20</v>
      </c>
      <c r="C52" s="26" t="s">
        <v>39</v>
      </c>
      <c r="D52" s="51">
        <v>5</v>
      </c>
      <c r="R52" s="56"/>
      <c r="S52" s="57"/>
      <c r="T52" s="57"/>
      <c r="U52" s="57"/>
      <c r="V52" s="57"/>
      <c r="W52" s="57"/>
      <c r="AMG52" s="2"/>
      <c r="AMH52" s="2"/>
      <c r="AMI52" s="2"/>
      <c r="AMJ52"/>
      <c r="AMK52"/>
      <c r="AML52"/>
    </row>
    <row r="53" spans="2:1026">
      <c r="B53" s="38">
        <v>21</v>
      </c>
      <c r="C53" s="26" t="s">
        <v>40</v>
      </c>
      <c r="D53" s="51">
        <v>4</v>
      </c>
      <c r="R53" s="56"/>
      <c r="S53" s="57"/>
      <c r="T53" s="57"/>
      <c r="U53" s="57"/>
      <c r="V53" s="57"/>
      <c r="W53" s="57"/>
      <c r="AMG53" s="2"/>
      <c r="AMH53" s="2"/>
      <c r="AMI53" s="2"/>
      <c r="AMJ53"/>
      <c r="AMK53"/>
      <c r="AML53"/>
    </row>
    <row r="54" spans="2:1026" ht="15.75" customHeight="1">
      <c r="B54" s="38">
        <v>22</v>
      </c>
      <c r="C54" s="26" t="s">
        <v>41</v>
      </c>
      <c r="D54" s="51">
        <v>3</v>
      </c>
      <c r="R54" s="56"/>
      <c r="S54" s="57"/>
      <c r="T54" s="57"/>
      <c r="U54" s="57"/>
      <c r="V54" s="57"/>
      <c r="W54" s="57"/>
      <c r="AMG54" s="2"/>
      <c r="AMH54" s="2"/>
      <c r="AMI54" s="2"/>
      <c r="AMJ54"/>
      <c r="AMK54"/>
      <c r="AML54"/>
    </row>
    <row r="55" spans="2:1026">
      <c r="B55" s="38">
        <v>23</v>
      </c>
      <c r="C55" s="19" t="s">
        <v>42</v>
      </c>
      <c r="D55" s="51">
        <v>2</v>
      </c>
      <c r="R55" s="56"/>
      <c r="S55" s="57"/>
      <c r="T55" s="57"/>
      <c r="U55" s="57"/>
      <c r="V55" s="57"/>
      <c r="W55" s="57"/>
      <c r="AMG55" s="2"/>
      <c r="AMH55" s="2"/>
      <c r="AMI55" s="2"/>
      <c r="AMJ55"/>
      <c r="AMK55"/>
      <c r="AML55"/>
    </row>
    <row r="56" spans="2:1026">
      <c r="B56" s="38">
        <v>24</v>
      </c>
      <c r="C56" s="26" t="s">
        <v>44</v>
      </c>
      <c r="D56" s="51">
        <v>1</v>
      </c>
      <c r="R56" s="56"/>
      <c r="S56" s="57"/>
      <c r="T56" s="57"/>
      <c r="U56" s="57"/>
      <c r="V56" s="57"/>
      <c r="W56" s="57"/>
      <c r="AMG56" s="2"/>
      <c r="AMH56" s="2"/>
      <c r="AMI56" s="2"/>
      <c r="AMJ56"/>
      <c r="AMK56"/>
      <c r="AML56"/>
    </row>
    <row r="57" spans="2:1026">
      <c r="R57" s="56"/>
      <c r="S57" s="57"/>
      <c r="T57" s="57"/>
      <c r="U57" s="57"/>
      <c r="V57" s="57"/>
      <c r="W57" s="57"/>
      <c r="AMG57" s="2"/>
      <c r="AMH57" s="2"/>
      <c r="AMI57" s="2"/>
      <c r="AMJ57"/>
      <c r="AMK57"/>
      <c r="AML57"/>
    </row>
  </sheetData>
  <mergeCells count="4">
    <mergeCell ref="B1:Z2"/>
    <mergeCell ref="B3:N3"/>
    <mergeCell ref="R3:Z3"/>
    <mergeCell ref="R20:Z20"/>
  </mergeCells>
  <pageMargins left="0.7" right="0.7" top="1.14375" bottom="1.143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L42"/>
  <sheetViews>
    <sheetView topLeftCell="K3" zoomScale="95" zoomScaleNormal="95" workbookViewId="0">
      <pane ySplit="555" activePane="bottomLeft"/>
      <selection activeCell="V3" sqref="V1:V1048576"/>
      <selection pane="bottomLeft" activeCell="AA20" sqref="AA20"/>
    </sheetView>
  </sheetViews>
  <sheetFormatPr defaultRowHeight="15"/>
  <cols>
    <col min="1" max="1" width="3.375" style="1"/>
    <col min="2" max="2" width="3" style="1"/>
    <col min="3" max="3" width="20.625" style="1"/>
    <col min="4" max="4" width="12" style="1"/>
    <col min="5" max="11" width="4.75" style="1"/>
    <col min="12" max="14" width="9.375" style="1"/>
    <col min="15" max="15" width="8.25" style="1"/>
    <col min="16" max="16" width="8.125" style="1"/>
    <col min="17" max="17" width="1.625" style="1"/>
    <col min="18" max="18" width="3" style="1"/>
    <col min="19" max="19" width="19.625" style="1"/>
    <col min="20" max="20" width="14.625" style="58"/>
    <col min="21" max="21" width="5.75" style="1"/>
    <col min="22" max="22" width="9" style="1"/>
    <col min="23" max="23" width="5.875" style="1"/>
    <col min="24" max="26" width="9.375" style="1"/>
    <col min="27" max="1023" width="8.25" style="1"/>
    <col min="1024" max="1024" width="9.125" style="2"/>
    <col min="1025" max="1026" width="8.75" style="2"/>
  </cols>
  <sheetData>
    <row r="1" spans="2:26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2:26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</row>
    <row r="4" spans="2:26" ht="15.75" customHeight="1">
      <c r="B4" s="145" t="s">
        <v>45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9"/>
      <c r="P4" s="9"/>
      <c r="Q4" s="9"/>
      <c r="R4" s="146" t="s">
        <v>53</v>
      </c>
      <c r="S4" s="146"/>
      <c r="T4" s="146"/>
      <c r="U4" s="146"/>
      <c r="V4" s="146"/>
      <c r="W4" s="146"/>
      <c r="X4" s="146"/>
      <c r="Y4" s="146"/>
      <c r="Z4" s="146"/>
    </row>
    <row r="5" spans="2:26" ht="30">
      <c r="B5" s="3" t="s">
        <v>3</v>
      </c>
      <c r="C5" s="3" t="s">
        <v>4</v>
      </c>
      <c r="D5" s="3" t="s">
        <v>5</v>
      </c>
      <c r="E5" s="4">
        <v>1</v>
      </c>
      <c r="F5" s="5">
        <v>2</v>
      </c>
      <c r="G5" s="5">
        <v>3</v>
      </c>
      <c r="H5" s="5">
        <v>4</v>
      </c>
      <c r="I5" s="5">
        <v>5</v>
      </c>
      <c r="J5" s="6">
        <v>6</v>
      </c>
      <c r="K5" s="3" t="s">
        <v>6</v>
      </c>
      <c r="L5" s="7" t="s">
        <v>7</v>
      </c>
      <c r="M5" s="7" t="s">
        <v>8</v>
      </c>
      <c r="N5" s="7" t="s">
        <v>9</v>
      </c>
      <c r="O5" s="8" t="s">
        <v>10</v>
      </c>
      <c r="P5" s="8" t="s">
        <v>46</v>
      </c>
      <c r="Q5" s="9"/>
      <c r="R5" s="7" t="s">
        <v>3</v>
      </c>
      <c r="S5" s="7" t="s">
        <v>4</v>
      </c>
      <c r="T5" s="7" t="s">
        <v>5</v>
      </c>
      <c r="U5" s="62">
        <v>1</v>
      </c>
      <c r="V5" s="62">
        <v>2</v>
      </c>
      <c r="W5" s="7" t="s">
        <v>6</v>
      </c>
      <c r="X5" s="7" t="s">
        <v>7</v>
      </c>
      <c r="Y5" s="7" t="s">
        <v>8</v>
      </c>
      <c r="Z5" s="7" t="s">
        <v>9</v>
      </c>
    </row>
    <row r="6" spans="2:26">
      <c r="B6" s="10">
        <v>1</v>
      </c>
      <c r="C6" s="11" t="s">
        <v>47</v>
      </c>
      <c r="D6" s="12" t="s">
        <v>28</v>
      </c>
      <c r="E6" s="14">
        <v>204</v>
      </c>
      <c r="F6" s="14">
        <v>194</v>
      </c>
      <c r="G6" s="14">
        <v>179</v>
      </c>
      <c r="H6" s="24">
        <v>211</v>
      </c>
      <c r="I6" s="14">
        <v>168</v>
      </c>
      <c r="J6" s="14">
        <v>183</v>
      </c>
      <c r="K6" s="14"/>
      <c r="L6" s="60">
        <f t="shared" ref="L6:L18" si="0">SUM(E6:J6)</f>
        <v>1139</v>
      </c>
      <c r="M6" s="60">
        <f t="shared" ref="M6:M18" si="1">L6+K6*6</f>
        <v>1139</v>
      </c>
      <c r="N6" s="15">
        <f t="shared" ref="N6:N18" si="2">AVERAGE(E6:J6)</f>
        <v>189.83333333333334</v>
      </c>
      <c r="O6" s="9">
        <v>164</v>
      </c>
      <c r="P6" s="9"/>
      <c r="Q6" s="9"/>
      <c r="R6" s="18">
        <v>10</v>
      </c>
      <c r="S6" s="63" t="s">
        <v>56</v>
      </c>
      <c r="T6" s="18" t="s">
        <v>15</v>
      </c>
      <c r="U6" s="20">
        <v>133</v>
      </c>
      <c r="V6" s="20"/>
      <c r="W6" s="21">
        <v>12</v>
      </c>
      <c r="X6" s="22">
        <f>U6</f>
        <v>133</v>
      </c>
      <c r="Y6" s="22">
        <f>U6+W6</f>
        <v>145</v>
      </c>
      <c r="Z6" s="21">
        <f>AVERAGE(U6:U6)</f>
        <v>133</v>
      </c>
    </row>
    <row r="7" spans="2:26">
      <c r="B7" s="12">
        <v>2</v>
      </c>
      <c r="C7" s="11" t="s">
        <v>48</v>
      </c>
      <c r="D7" s="12" t="s">
        <v>49</v>
      </c>
      <c r="E7" s="14">
        <v>210</v>
      </c>
      <c r="F7" s="14">
        <v>196</v>
      </c>
      <c r="G7" s="14">
        <v>155</v>
      </c>
      <c r="H7" s="14">
        <v>213</v>
      </c>
      <c r="I7" s="14">
        <v>195</v>
      </c>
      <c r="J7" s="14">
        <v>146</v>
      </c>
      <c r="K7" s="14"/>
      <c r="L7" s="60">
        <f t="shared" si="0"/>
        <v>1115</v>
      </c>
      <c r="M7" s="60">
        <f t="shared" si="1"/>
        <v>1115</v>
      </c>
      <c r="N7" s="15">
        <f t="shared" si="2"/>
        <v>185.83333333333334</v>
      </c>
      <c r="O7" s="61"/>
      <c r="P7" s="9"/>
      <c r="Q7" s="9"/>
      <c r="R7" s="23">
        <v>9</v>
      </c>
      <c r="S7" s="26" t="s">
        <v>58</v>
      </c>
      <c r="T7" s="23" t="s">
        <v>15</v>
      </c>
      <c r="U7" s="20">
        <v>124</v>
      </c>
      <c r="V7" s="20"/>
      <c r="W7" s="21">
        <v>12</v>
      </c>
      <c r="X7" s="22">
        <f>U7</f>
        <v>124</v>
      </c>
      <c r="Y7" s="22">
        <f>U7+W7</f>
        <v>136</v>
      </c>
      <c r="Z7" s="21">
        <f>AVERAGE(U7:U7)</f>
        <v>124</v>
      </c>
    </row>
    <row r="8" spans="2:26">
      <c r="B8" s="12">
        <v>3</v>
      </c>
      <c r="C8" s="11" t="s">
        <v>50</v>
      </c>
      <c r="D8" s="12" t="s">
        <v>13</v>
      </c>
      <c r="E8" s="14">
        <v>163</v>
      </c>
      <c r="F8" s="14">
        <v>186</v>
      </c>
      <c r="G8" s="24">
        <v>199</v>
      </c>
      <c r="H8" s="14">
        <v>201</v>
      </c>
      <c r="I8" s="14">
        <v>166</v>
      </c>
      <c r="J8" s="14">
        <v>177</v>
      </c>
      <c r="K8" s="14"/>
      <c r="L8" s="60">
        <f t="shared" si="0"/>
        <v>1092</v>
      </c>
      <c r="M8" s="60">
        <f t="shared" si="1"/>
        <v>1092</v>
      </c>
      <c r="N8" s="15">
        <f t="shared" si="2"/>
        <v>182</v>
      </c>
      <c r="O8" s="61">
        <v>158</v>
      </c>
      <c r="P8" s="9"/>
      <c r="Q8" s="9"/>
      <c r="R8" s="23">
        <v>8</v>
      </c>
      <c r="S8" s="26" t="s">
        <v>57</v>
      </c>
      <c r="T8" s="23" t="s">
        <v>15</v>
      </c>
      <c r="U8" s="20">
        <v>136</v>
      </c>
      <c r="V8" s="20"/>
      <c r="W8" s="21">
        <v>16</v>
      </c>
      <c r="X8" s="22">
        <f>U8</f>
        <v>136</v>
      </c>
      <c r="Y8" s="22">
        <f>U8+W8</f>
        <v>152</v>
      </c>
      <c r="Z8" s="21">
        <f>AVERAGE(U8:U8)</f>
        <v>136</v>
      </c>
    </row>
    <row r="9" spans="2:26">
      <c r="B9" s="12">
        <v>4</v>
      </c>
      <c r="C9" s="11" t="s">
        <v>51</v>
      </c>
      <c r="D9" s="12" t="s">
        <v>13</v>
      </c>
      <c r="E9" s="13">
        <v>247</v>
      </c>
      <c r="F9" s="14">
        <v>160</v>
      </c>
      <c r="G9" s="24">
        <v>147</v>
      </c>
      <c r="H9" s="14">
        <v>205</v>
      </c>
      <c r="I9" s="14">
        <v>169</v>
      </c>
      <c r="J9" s="14">
        <v>159</v>
      </c>
      <c r="K9" s="14"/>
      <c r="L9" s="60">
        <f t="shared" si="0"/>
        <v>1087</v>
      </c>
      <c r="M9" s="60">
        <f t="shared" si="1"/>
        <v>1087</v>
      </c>
      <c r="N9" s="15">
        <f t="shared" si="2"/>
        <v>181.16666666666666</v>
      </c>
      <c r="O9" s="61"/>
      <c r="P9" s="9"/>
      <c r="Q9" s="9"/>
      <c r="R9" s="23">
        <v>7</v>
      </c>
      <c r="S9" s="11" t="s">
        <v>55</v>
      </c>
      <c r="T9" s="12" t="s">
        <v>23</v>
      </c>
      <c r="U9" s="14">
        <v>161</v>
      </c>
      <c r="V9" s="14"/>
      <c r="W9" s="15"/>
      <c r="X9" s="16">
        <f>U9</f>
        <v>161</v>
      </c>
      <c r="Y9" s="16">
        <f>U9+W9</f>
        <v>161</v>
      </c>
      <c r="Z9" s="21">
        <f>AVERAGE(U9:U9)</f>
        <v>161</v>
      </c>
    </row>
    <row r="10" spans="2:26" ht="15" customHeight="1">
      <c r="B10" s="12">
        <v>5</v>
      </c>
      <c r="C10" s="11" t="s">
        <v>52</v>
      </c>
      <c r="D10" s="12" t="s">
        <v>15</v>
      </c>
      <c r="E10" s="14">
        <v>189</v>
      </c>
      <c r="F10" s="14">
        <v>209</v>
      </c>
      <c r="G10" s="14">
        <v>191</v>
      </c>
      <c r="H10" s="14">
        <v>188</v>
      </c>
      <c r="I10" s="24">
        <v>144</v>
      </c>
      <c r="J10" s="14">
        <v>149</v>
      </c>
      <c r="K10" s="14"/>
      <c r="L10" s="60">
        <f t="shared" si="0"/>
        <v>1070</v>
      </c>
      <c r="M10" s="60">
        <f t="shared" si="1"/>
        <v>1070</v>
      </c>
      <c r="N10" s="15">
        <f t="shared" si="2"/>
        <v>178.33333333333334</v>
      </c>
      <c r="O10" s="61"/>
      <c r="P10" s="9"/>
      <c r="Q10" s="9"/>
      <c r="R10"/>
      <c r="S10"/>
      <c r="T10" s="59"/>
      <c r="U10"/>
      <c r="V10"/>
      <c r="W10"/>
      <c r="X10"/>
      <c r="Y10"/>
      <c r="Z10"/>
    </row>
    <row r="11" spans="2:26">
      <c r="B11" s="12">
        <v>6</v>
      </c>
      <c r="C11" s="11" t="s">
        <v>54</v>
      </c>
      <c r="D11" s="12" t="s">
        <v>19</v>
      </c>
      <c r="E11" s="14">
        <v>150</v>
      </c>
      <c r="F11" s="24">
        <v>175</v>
      </c>
      <c r="G11" s="14">
        <v>180</v>
      </c>
      <c r="H11" s="14">
        <v>165</v>
      </c>
      <c r="I11" s="14">
        <v>177</v>
      </c>
      <c r="J11" s="14">
        <v>167</v>
      </c>
      <c r="K11" s="14"/>
      <c r="L11" s="60">
        <f t="shared" si="0"/>
        <v>1014</v>
      </c>
      <c r="M11" s="60">
        <f t="shared" si="1"/>
        <v>1014</v>
      </c>
      <c r="N11" s="15">
        <f t="shared" si="2"/>
        <v>169</v>
      </c>
      <c r="O11" s="61">
        <v>116</v>
      </c>
      <c r="P11" s="9"/>
      <c r="Q11" s="9"/>
      <c r="R11" s="146" t="s">
        <v>53</v>
      </c>
      <c r="S11" s="146"/>
      <c r="T11" s="146"/>
      <c r="U11" s="146"/>
      <c r="V11" s="146"/>
      <c r="W11" s="146"/>
      <c r="X11" s="146"/>
      <c r="Y11" s="146"/>
      <c r="Z11" s="146"/>
    </row>
    <row r="12" spans="2:26">
      <c r="B12" s="12">
        <v>7</v>
      </c>
      <c r="C12" s="11" t="s">
        <v>55</v>
      </c>
      <c r="D12" s="12" t="s">
        <v>23</v>
      </c>
      <c r="E12" s="14">
        <v>174</v>
      </c>
      <c r="F12" s="14">
        <v>136</v>
      </c>
      <c r="G12" s="14">
        <v>152</v>
      </c>
      <c r="H12" s="24">
        <v>147</v>
      </c>
      <c r="I12" s="14">
        <v>178</v>
      </c>
      <c r="J12" s="14">
        <v>180</v>
      </c>
      <c r="K12" s="15"/>
      <c r="L12" s="60">
        <f t="shared" si="0"/>
        <v>967</v>
      </c>
      <c r="M12" s="60">
        <f t="shared" si="1"/>
        <v>967</v>
      </c>
      <c r="N12" s="15">
        <f t="shared" si="2"/>
        <v>161.16666666666666</v>
      </c>
      <c r="O12" s="61">
        <v>134</v>
      </c>
      <c r="P12" s="9"/>
      <c r="Q12" s="9"/>
      <c r="R12" s="18">
        <v>7</v>
      </c>
      <c r="S12" s="63" t="s">
        <v>55</v>
      </c>
      <c r="T12" s="18" t="s">
        <v>23</v>
      </c>
      <c r="U12" s="20">
        <v>148</v>
      </c>
      <c r="V12" s="20"/>
      <c r="W12" s="21"/>
      <c r="X12" s="22">
        <f>U12</f>
        <v>148</v>
      </c>
      <c r="Y12" s="22">
        <f>U12+W12</f>
        <v>148</v>
      </c>
      <c r="Z12" s="21">
        <f>AVERAGE(U12:U12)</f>
        <v>148</v>
      </c>
    </row>
    <row r="13" spans="2:26">
      <c r="B13" s="12">
        <v>8</v>
      </c>
      <c r="C13" s="64" t="s">
        <v>57</v>
      </c>
      <c r="D13" s="10" t="s">
        <v>15</v>
      </c>
      <c r="E13" s="14">
        <v>139</v>
      </c>
      <c r="F13" s="14">
        <v>134</v>
      </c>
      <c r="G13" s="14">
        <v>141</v>
      </c>
      <c r="H13" s="14">
        <v>154</v>
      </c>
      <c r="I13" s="14">
        <v>122</v>
      </c>
      <c r="J13" s="14">
        <v>136</v>
      </c>
      <c r="K13" s="15">
        <v>16</v>
      </c>
      <c r="L13" s="60">
        <f t="shared" si="0"/>
        <v>826</v>
      </c>
      <c r="M13" s="60">
        <f t="shared" si="1"/>
        <v>922</v>
      </c>
      <c r="N13" s="15">
        <f t="shared" si="2"/>
        <v>137.66666666666666</v>
      </c>
      <c r="O13" s="61"/>
      <c r="P13" s="9"/>
      <c r="Q13" s="9"/>
      <c r="R13" s="23">
        <v>6</v>
      </c>
      <c r="S13" s="26" t="s">
        <v>54</v>
      </c>
      <c r="T13" s="23" t="s">
        <v>19</v>
      </c>
      <c r="U13" s="20">
        <v>169</v>
      </c>
      <c r="V13" s="20"/>
      <c r="W13" s="21"/>
      <c r="X13" s="22">
        <f>U13</f>
        <v>169</v>
      </c>
      <c r="Y13" s="22">
        <f>U13+W13</f>
        <v>169</v>
      </c>
      <c r="Z13" s="21">
        <f>AVERAGE(U13:U13)</f>
        <v>169</v>
      </c>
    </row>
    <row r="14" spans="2:26">
      <c r="B14" s="23">
        <v>9</v>
      </c>
      <c r="C14" s="26" t="s">
        <v>58</v>
      </c>
      <c r="D14" s="23" t="s">
        <v>15</v>
      </c>
      <c r="E14" s="20">
        <v>135</v>
      </c>
      <c r="F14" s="20">
        <v>141</v>
      </c>
      <c r="G14" s="20">
        <v>148</v>
      </c>
      <c r="H14" s="20">
        <v>147</v>
      </c>
      <c r="I14" s="24">
        <v>113</v>
      </c>
      <c r="J14" s="20">
        <v>144</v>
      </c>
      <c r="K14" s="21">
        <v>12</v>
      </c>
      <c r="L14" s="65">
        <f t="shared" si="0"/>
        <v>828</v>
      </c>
      <c r="M14" s="65">
        <f t="shared" si="1"/>
        <v>900</v>
      </c>
      <c r="N14" s="21">
        <f t="shared" si="2"/>
        <v>138</v>
      </c>
      <c r="O14" s="61">
        <v>90</v>
      </c>
      <c r="P14" s="9"/>
      <c r="Q14" s="9"/>
      <c r="R14" s="23">
        <v>5</v>
      </c>
      <c r="S14" s="11" t="s">
        <v>52</v>
      </c>
      <c r="T14" s="12" t="s">
        <v>15</v>
      </c>
      <c r="U14" s="14">
        <v>189</v>
      </c>
      <c r="V14" s="14"/>
      <c r="W14" s="15"/>
      <c r="X14" s="16">
        <f>U14</f>
        <v>189</v>
      </c>
      <c r="Y14" s="16">
        <f>U14+W14</f>
        <v>189</v>
      </c>
      <c r="Z14" s="21">
        <f>AVERAGE(U14:U14)</f>
        <v>189</v>
      </c>
    </row>
    <row r="15" spans="2:26" ht="15.75" customHeight="1">
      <c r="B15" s="23">
        <v>10</v>
      </c>
      <c r="C15" s="26" t="s">
        <v>56</v>
      </c>
      <c r="D15" s="18" t="s">
        <v>15</v>
      </c>
      <c r="E15" s="20">
        <v>132</v>
      </c>
      <c r="F15" s="20">
        <v>166</v>
      </c>
      <c r="G15" s="20">
        <v>133</v>
      </c>
      <c r="H15" s="20">
        <v>129</v>
      </c>
      <c r="I15" s="20">
        <v>133</v>
      </c>
      <c r="J15" s="24">
        <v>125</v>
      </c>
      <c r="K15" s="21">
        <v>12</v>
      </c>
      <c r="L15" s="65">
        <f t="shared" si="0"/>
        <v>818</v>
      </c>
      <c r="M15" s="65">
        <f t="shared" si="1"/>
        <v>890</v>
      </c>
      <c r="N15" s="21">
        <f t="shared" si="2"/>
        <v>136.33333333333334</v>
      </c>
      <c r="O15" s="61">
        <v>103</v>
      </c>
      <c r="P15" s="9"/>
      <c r="Q15" s="9"/>
      <c r="R15" s="23">
        <v>4</v>
      </c>
      <c r="S15" s="26" t="s">
        <v>51</v>
      </c>
      <c r="T15" s="23" t="s">
        <v>13</v>
      </c>
      <c r="U15" s="20">
        <v>188</v>
      </c>
      <c r="V15" s="20"/>
      <c r="W15" s="21"/>
      <c r="X15" s="22">
        <f>U15</f>
        <v>188</v>
      </c>
      <c r="Y15" s="22">
        <f>U15+W15</f>
        <v>188</v>
      </c>
      <c r="Z15" s="21">
        <f>AVERAGE(U15:U15)</f>
        <v>188</v>
      </c>
    </row>
    <row r="16" spans="2:26">
      <c r="B16" s="23">
        <v>11</v>
      </c>
      <c r="C16" s="26" t="s">
        <v>59</v>
      </c>
      <c r="D16" s="23" t="s">
        <v>15</v>
      </c>
      <c r="E16" s="20">
        <v>109</v>
      </c>
      <c r="F16" s="20">
        <v>116</v>
      </c>
      <c r="G16" s="20">
        <v>134</v>
      </c>
      <c r="H16" s="20">
        <v>137</v>
      </c>
      <c r="I16" s="20">
        <v>125</v>
      </c>
      <c r="J16" s="20">
        <v>120</v>
      </c>
      <c r="K16" s="21">
        <v>8</v>
      </c>
      <c r="L16" s="65">
        <f t="shared" si="0"/>
        <v>741</v>
      </c>
      <c r="M16" s="65">
        <f t="shared" si="1"/>
        <v>789</v>
      </c>
      <c r="N16" s="21">
        <f t="shared" si="2"/>
        <v>123.5</v>
      </c>
      <c r="O16" s="61"/>
      <c r="P16" s="9"/>
      <c r="Q16" s="9"/>
      <c r="R16" s="147" t="s">
        <v>36</v>
      </c>
      <c r="S16" s="147"/>
      <c r="T16" s="147"/>
      <c r="U16" s="147"/>
      <c r="V16" s="147"/>
      <c r="W16" s="147"/>
      <c r="X16" s="147"/>
      <c r="Y16" s="147"/>
      <c r="Z16" s="147"/>
    </row>
    <row r="17" spans="2:1023 1025:1026" ht="14.85" customHeight="1">
      <c r="B17" s="23">
        <v>12</v>
      </c>
      <c r="C17" s="26" t="s">
        <v>60</v>
      </c>
      <c r="D17" s="23" t="s">
        <v>15</v>
      </c>
      <c r="E17" s="24">
        <v>142</v>
      </c>
      <c r="F17" s="20">
        <v>131</v>
      </c>
      <c r="G17" s="20">
        <v>103</v>
      </c>
      <c r="H17" s="20">
        <v>124</v>
      </c>
      <c r="I17" s="20">
        <v>100</v>
      </c>
      <c r="J17" s="20">
        <v>125</v>
      </c>
      <c r="K17" s="21">
        <v>8</v>
      </c>
      <c r="L17" s="65">
        <f t="shared" si="0"/>
        <v>725</v>
      </c>
      <c r="M17" s="65">
        <f t="shared" si="1"/>
        <v>773</v>
      </c>
      <c r="N17" s="21">
        <f t="shared" si="2"/>
        <v>120.83333333333333</v>
      </c>
      <c r="O17" s="61">
        <v>89</v>
      </c>
      <c r="P17" s="9"/>
      <c r="Q17" s="9"/>
      <c r="R17" s="23">
        <v>4</v>
      </c>
      <c r="S17" s="86" t="s">
        <v>52</v>
      </c>
      <c r="T17" s="87" t="s">
        <v>15</v>
      </c>
      <c r="U17" s="88">
        <v>133</v>
      </c>
      <c r="V17" s="89">
        <v>174</v>
      </c>
      <c r="W17" s="89"/>
      <c r="X17" s="90">
        <f>SUM(U17:V17)</f>
        <v>307</v>
      </c>
      <c r="Y17" s="90">
        <f>SUM(W17:X17)</f>
        <v>307</v>
      </c>
      <c r="Z17" s="21">
        <f>AVERAGE(U17:V17)</f>
        <v>153.5</v>
      </c>
    </row>
    <row r="18" spans="2:1023 1025:1026">
      <c r="B18" s="23">
        <v>13</v>
      </c>
      <c r="C18" s="26" t="s">
        <v>61</v>
      </c>
      <c r="D18" s="23" t="s">
        <v>15</v>
      </c>
      <c r="E18" s="20">
        <v>90</v>
      </c>
      <c r="F18" s="20">
        <v>110</v>
      </c>
      <c r="G18" s="20">
        <v>85</v>
      </c>
      <c r="H18" s="20">
        <v>100</v>
      </c>
      <c r="I18" s="20">
        <v>78</v>
      </c>
      <c r="J18" s="20">
        <v>167</v>
      </c>
      <c r="K18" s="21">
        <v>8</v>
      </c>
      <c r="L18" s="65">
        <f t="shared" si="0"/>
        <v>630</v>
      </c>
      <c r="M18" s="65">
        <f t="shared" si="1"/>
        <v>678</v>
      </c>
      <c r="N18" s="21">
        <f t="shared" si="2"/>
        <v>105</v>
      </c>
      <c r="O18" s="61"/>
      <c r="P18" s="9"/>
      <c r="Q18" s="9"/>
      <c r="R18" s="23">
        <v>3</v>
      </c>
      <c r="S18" s="81" t="s">
        <v>50</v>
      </c>
      <c r="T18" s="82" t="s">
        <v>13</v>
      </c>
      <c r="U18" s="83">
        <v>189</v>
      </c>
      <c r="V18" s="84">
        <v>179</v>
      </c>
      <c r="W18" s="84"/>
      <c r="X18" s="90">
        <f t="shared" ref="X18:X20" si="3">SUM(U18:V18)</f>
        <v>368</v>
      </c>
      <c r="Y18" s="90">
        <f t="shared" ref="Y18:Y20" si="4">SUM(W18:X18)</f>
        <v>368</v>
      </c>
      <c r="Z18" s="21">
        <f t="shared" ref="Z18:Z20" si="5">AVERAGE(U18:V18)</f>
        <v>184</v>
      </c>
    </row>
    <row r="19" spans="2:1023 1025:1026">
      <c r="O19" s="9"/>
      <c r="P19" s="9"/>
      <c r="Q19" s="9"/>
      <c r="R19" s="23">
        <v>2</v>
      </c>
      <c r="S19" s="85" t="s">
        <v>48</v>
      </c>
      <c r="T19" s="82" t="s">
        <v>49</v>
      </c>
      <c r="U19" s="83">
        <v>156</v>
      </c>
      <c r="V19" s="84">
        <v>158</v>
      </c>
      <c r="W19" s="84"/>
      <c r="X19" s="90">
        <f t="shared" si="3"/>
        <v>314</v>
      </c>
      <c r="Y19" s="90">
        <f t="shared" si="4"/>
        <v>314</v>
      </c>
      <c r="Z19" s="21">
        <f t="shared" si="5"/>
        <v>157</v>
      </c>
    </row>
    <row r="20" spans="2:1023 1025:1026">
      <c r="O20" s="9"/>
      <c r="P20" s="9"/>
      <c r="Q20" s="9"/>
      <c r="R20" s="23">
        <v>1</v>
      </c>
      <c r="S20" s="81" t="s">
        <v>47</v>
      </c>
      <c r="T20" s="82" t="s">
        <v>28</v>
      </c>
      <c r="U20" s="83">
        <v>182</v>
      </c>
      <c r="V20" s="84">
        <v>182</v>
      </c>
      <c r="W20" s="84"/>
      <c r="X20" s="90">
        <f t="shared" si="3"/>
        <v>364</v>
      </c>
      <c r="Y20" s="90">
        <f t="shared" si="4"/>
        <v>364</v>
      </c>
      <c r="Z20" s="21">
        <f t="shared" si="5"/>
        <v>182</v>
      </c>
    </row>
    <row r="21" spans="2:1023 1025:1026">
      <c r="B21" s="43"/>
      <c r="C21" s="44" t="s">
        <v>43</v>
      </c>
      <c r="D21" s="67"/>
      <c r="G21" s="66"/>
    </row>
    <row r="22" spans="2:1023 1025:1026">
      <c r="B22" s="10">
        <v>1</v>
      </c>
      <c r="C22" s="81" t="s">
        <v>50</v>
      </c>
      <c r="D22" s="68">
        <v>29</v>
      </c>
    </row>
    <row r="23" spans="2:1023 1025:1026" ht="14.85" customHeight="1">
      <c r="B23" s="12">
        <v>2</v>
      </c>
      <c r="C23" s="81" t="s">
        <v>47</v>
      </c>
      <c r="D23" s="69">
        <v>27</v>
      </c>
    </row>
    <row r="24" spans="2:1023 1025:1026" ht="15.75">
      <c r="B24" s="12">
        <v>3</v>
      </c>
      <c r="C24" s="85" t="s">
        <v>48</v>
      </c>
      <c r="D24" s="47">
        <v>25</v>
      </c>
      <c r="R24" s="101">
        <v>1</v>
      </c>
      <c r="S24" s="106" t="s">
        <v>50</v>
      </c>
      <c r="T24" s="110" t="s">
        <v>13</v>
      </c>
    </row>
    <row r="25" spans="2:1023 1025:1026" ht="15.75">
      <c r="B25" s="91">
        <v>4</v>
      </c>
      <c r="C25" s="86" t="s">
        <v>52</v>
      </c>
      <c r="D25" s="51">
        <v>23</v>
      </c>
      <c r="R25" s="101">
        <v>2</v>
      </c>
      <c r="S25" s="106" t="s">
        <v>47</v>
      </c>
      <c r="T25" s="110" t="s">
        <v>28</v>
      </c>
    </row>
    <row r="26" spans="2:1023 1025:1026" ht="15.75">
      <c r="B26" s="92">
        <v>5</v>
      </c>
      <c r="C26" s="93" t="s">
        <v>51</v>
      </c>
      <c r="D26" s="51">
        <v>21</v>
      </c>
      <c r="R26" s="101">
        <v>3</v>
      </c>
      <c r="S26" s="111" t="s">
        <v>48</v>
      </c>
      <c r="T26" s="110" t="s">
        <v>49</v>
      </c>
      <c r="AMH26" s="2"/>
      <c r="AMI26" s="2"/>
      <c r="AMK26"/>
      <c r="AML26"/>
    </row>
    <row r="27" spans="2:1023 1025:1026" ht="15.75">
      <c r="B27" s="92">
        <v>6</v>
      </c>
      <c r="C27" s="93" t="s">
        <v>54</v>
      </c>
      <c r="D27" s="51">
        <v>20</v>
      </c>
      <c r="P27" s="56"/>
      <c r="Q27" s="56"/>
      <c r="R27" s="101">
        <v>4</v>
      </c>
      <c r="S27" s="106" t="s">
        <v>52</v>
      </c>
      <c r="T27" s="110" t="s">
        <v>15</v>
      </c>
      <c r="U27" s="57"/>
      <c r="V27" s="57"/>
      <c r="W27" s="57"/>
      <c r="X27" s="57"/>
      <c r="AMH27" s="2"/>
      <c r="AMI27" s="2"/>
      <c r="AMK27"/>
      <c r="AML27"/>
    </row>
    <row r="28" spans="2:1023 1025:1026">
      <c r="B28" s="91">
        <v>7</v>
      </c>
      <c r="C28" s="94" t="s">
        <v>55</v>
      </c>
      <c r="D28" s="51">
        <v>19</v>
      </c>
      <c r="R28" s="58"/>
      <c r="T28" s="1"/>
      <c r="AMH28" s="2"/>
      <c r="AMI28" s="2"/>
      <c r="AMK28"/>
      <c r="AML28"/>
    </row>
    <row r="29" spans="2:1023 1025:1026">
      <c r="B29" s="92">
        <v>8</v>
      </c>
      <c r="C29" s="93" t="s">
        <v>57</v>
      </c>
      <c r="D29" s="51">
        <v>18</v>
      </c>
      <c r="R29" s="58"/>
      <c r="T29" s="1"/>
      <c r="AMH29" s="2"/>
      <c r="AMI29" s="2"/>
      <c r="AMK29"/>
      <c r="AML29"/>
    </row>
    <row r="30" spans="2:1023 1025:1026">
      <c r="B30" s="92">
        <v>9</v>
      </c>
      <c r="C30" s="94" t="s">
        <v>56</v>
      </c>
      <c r="D30" s="51">
        <v>17</v>
      </c>
      <c r="R30" s="58"/>
      <c r="T30" s="1"/>
      <c r="AMH30" s="2"/>
      <c r="AMI30" s="2"/>
      <c r="AMK30"/>
      <c r="AML30"/>
    </row>
    <row r="31" spans="2:1023 1025:1026">
      <c r="B31" s="91">
        <v>10</v>
      </c>
      <c r="C31" s="93" t="s">
        <v>58</v>
      </c>
      <c r="D31" s="51">
        <v>16</v>
      </c>
      <c r="R31" s="58"/>
      <c r="T31" s="1"/>
      <c r="AMH31" s="2"/>
      <c r="AMI31" s="2"/>
      <c r="AMK31"/>
      <c r="AML31"/>
    </row>
    <row r="32" spans="2:1023 1025:1026">
      <c r="B32" s="92">
        <v>11</v>
      </c>
      <c r="C32" s="93" t="s">
        <v>59</v>
      </c>
      <c r="D32" s="51">
        <v>15</v>
      </c>
      <c r="AMH32" s="2"/>
      <c r="AMI32" s="2"/>
      <c r="AMK32"/>
      <c r="AML32"/>
    </row>
    <row r="33" spans="2:1023 1025:1026">
      <c r="B33" s="92">
        <v>12</v>
      </c>
      <c r="C33" s="93" t="s">
        <v>60</v>
      </c>
      <c r="D33" s="70">
        <v>14</v>
      </c>
      <c r="AMH33" s="2"/>
      <c r="AMI33" s="2"/>
      <c r="AMK33"/>
      <c r="AML33"/>
    </row>
    <row r="34" spans="2:1023 1025:1026">
      <c r="B34" s="91">
        <v>13</v>
      </c>
      <c r="C34" s="93" t="s">
        <v>61</v>
      </c>
      <c r="D34" s="51">
        <v>13</v>
      </c>
      <c r="AMH34" s="2"/>
      <c r="AMI34" s="2"/>
      <c r="AMK34"/>
      <c r="AML34"/>
    </row>
    <row r="35" spans="2:1023 1025:1026">
      <c r="B35" s="92">
        <v>14</v>
      </c>
      <c r="C35" s="95"/>
      <c r="D35" s="51"/>
    </row>
    <row r="36" spans="2:1023 1025:1026">
      <c r="B36" s="92">
        <v>15</v>
      </c>
      <c r="C36" s="95"/>
      <c r="D36" s="51"/>
    </row>
    <row r="37" spans="2:1023 1025:1026">
      <c r="B37" s="91">
        <v>16</v>
      </c>
      <c r="C37" s="95"/>
      <c r="D37" s="51"/>
    </row>
    <row r="38" spans="2:1023 1025:1026">
      <c r="B38" s="92">
        <v>17</v>
      </c>
      <c r="C38" s="95"/>
      <c r="D38" s="51"/>
    </row>
    <row r="39" spans="2:1023 1025:1026">
      <c r="B39" s="92">
        <v>18</v>
      </c>
      <c r="C39" s="95"/>
      <c r="D39" s="51"/>
    </row>
    <row r="40" spans="2:1023 1025:1026">
      <c r="D40" s="58"/>
    </row>
    <row r="41" spans="2:1023 1025:1026">
      <c r="D41" s="58"/>
    </row>
    <row r="42" spans="2:1023 1025:1026">
      <c r="D42" s="58"/>
    </row>
  </sheetData>
  <mergeCells count="5">
    <mergeCell ref="B1:Z2"/>
    <mergeCell ref="B4:N4"/>
    <mergeCell ref="R4:Z4"/>
    <mergeCell ref="R11:Z11"/>
    <mergeCell ref="R16:Z16"/>
  </mergeCells>
  <pageMargins left="0.7" right="0.7" top="1.14375" bottom="1.143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72"/>
  <sheetViews>
    <sheetView zoomScale="95" zoomScaleNormal="95" workbookViewId="0">
      <pane ySplit="1" activePane="bottomLeft"/>
      <selection activeCell="E10" sqref="E10"/>
      <selection pane="bottomLeft" activeCell="C21" sqref="C21:C29"/>
    </sheetView>
  </sheetViews>
  <sheetFormatPr defaultRowHeight="15"/>
  <cols>
    <col min="1" max="1" width="8.25" style="1"/>
    <col min="2" max="2" width="3" style="1"/>
    <col min="3" max="3" width="25.5" style="1"/>
    <col min="4" max="4" width="13.375" style="1"/>
    <col min="5" max="11" width="4.375" style="1"/>
    <col min="12" max="14" width="10.125" style="1"/>
    <col min="15" max="16" width="8.25" style="1"/>
    <col min="17" max="17" width="6.125" style="1"/>
    <col min="18" max="18" width="15.875" style="1"/>
    <col min="19" max="19" width="13.375" style="1"/>
    <col min="20" max="1025" width="8.25" style="1"/>
  </cols>
  <sheetData>
    <row r="1" spans="2:1025" ht="15" customHeight="1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</row>
    <row r="2" spans="2:1025" ht="15" customHeight="1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2:1025" ht="15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2:1025" ht="15.75" customHeight="1">
      <c r="B4" s="148" t="s">
        <v>62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Q4" s="146" t="s">
        <v>63</v>
      </c>
      <c r="R4" s="146"/>
      <c r="S4" s="146"/>
      <c r="T4" s="146"/>
      <c r="U4" s="146"/>
      <c r="V4" s="146"/>
      <c r="W4" s="146"/>
      <c r="X4" s="146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2:1025" ht="45">
      <c r="B5" s="3" t="s">
        <v>3</v>
      </c>
      <c r="C5" s="3" t="s">
        <v>64</v>
      </c>
      <c r="D5" s="3" t="s">
        <v>5</v>
      </c>
      <c r="E5" s="4">
        <v>1</v>
      </c>
      <c r="F5" s="5">
        <v>2</v>
      </c>
      <c r="G5" s="5">
        <v>3</v>
      </c>
      <c r="H5" s="5">
        <v>4</v>
      </c>
      <c r="I5" s="5">
        <v>5</v>
      </c>
      <c r="J5" s="6">
        <v>6</v>
      </c>
      <c r="K5" s="3" t="s">
        <v>6</v>
      </c>
      <c r="L5" s="7" t="s">
        <v>7</v>
      </c>
      <c r="M5" s="7" t="s">
        <v>8</v>
      </c>
      <c r="N5" s="7" t="s">
        <v>9</v>
      </c>
      <c r="Q5" s="7" t="s">
        <v>3</v>
      </c>
      <c r="R5" s="7" t="s">
        <v>4</v>
      </c>
      <c r="S5" s="7" t="s">
        <v>5</v>
      </c>
      <c r="T5" s="62">
        <v>1</v>
      </c>
      <c r="U5" s="7" t="s">
        <v>6</v>
      </c>
      <c r="V5" s="7" t="s">
        <v>7</v>
      </c>
      <c r="W5" s="7" t="s">
        <v>8</v>
      </c>
      <c r="X5" s="7" t="s">
        <v>9</v>
      </c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2:1025" ht="15" customHeight="1">
      <c r="B6" s="12">
        <v>1</v>
      </c>
      <c r="C6" s="64" t="s">
        <v>65</v>
      </c>
      <c r="D6" s="12" t="s">
        <v>23</v>
      </c>
      <c r="E6" s="14">
        <v>186</v>
      </c>
      <c r="F6" s="14">
        <v>177</v>
      </c>
      <c r="G6" s="114">
        <v>193</v>
      </c>
      <c r="H6" s="14">
        <v>186</v>
      </c>
      <c r="I6" s="14">
        <v>203</v>
      </c>
      <c r="J6" s="14">
        <v>166</v>
      </c>
      <c r="K6" s="14">
        <v>5</v>
      </c>
      <c r="L6" s="60">
        <f t="shared" ref="L6:L14" si="0">SUM(E6:J6)</f>
        <v>1111</v>
      </c>
      <c r="M6" s="60">
        <f t="shared" ref="M6:M14" si="1">L6+K6*6</f>
        <v>1141</v>
      </c>
      <c r="N6" s="53">
        <f t="shared" ref="N6:N14" si="2">AVERAGE(E6:J6)</f>
        <v>185.16666666666666</v>
      </c>
      <c r="O6" s="1">
        <v>146</v>
      </c>
      <c r="Q6" s="18">
        <v>1</v>
      </c>
      <c r="R6" s="63" t="s">
        <v>85</v>
      </c>
      <c r="S6" s="18" t="s">
        <v>23</v>
      </c>
      <c r="T6" s="20">
        <v>155</v>
      </c>
      <c r="U6" s="21">
        <v>5</v>
      </c>
      <c r="V6" s="22">
        <f>T6</f>
        <v>155</v>
      </c>
      <c r="W6" s="22">
        <f>T6+U6</f>
        <v>160</v>
      </c>
      <c r="X6" s="21">
        <f>AVERAGE(T6:T6)</f>
        <v>155</v>
      </c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2:1025">
      <c r="B7" s="12">
        <v>2</v>
      </c>
      <c r="C7" s="100" t="s">
        <v>66</v>
      </c>
      <c r="D7" s="108" t="s">
        <v>13</v>
      </c>
      <c r="E7" s="125">
        <v>198</v>
      </c>
      <c r="F7" s="126">
        <v>168</v>
      </c>
      <c r="G7" s="125">
        <v>199</v>
      </c>
      <c r="H7" s="125">
        <v>190</v>
      </c>
      <c r="I7" s="102">
        <v>162</v>
      </c>
      <c r="J7" s="102">
        <v>177</v>
      </c>
      <c r="K7" s="125">
        <v>3</v>
      </c>
      <c r="L7" s="113">
        <f t="shared" si="0"/>
        <v>1094</v>
      </c>
      <c r="M7" s="113">
        <f t="shared" si="1"/>
        <v>1112</v>
      </c>
      <c r="N7" s="53">
        <f t="shared" si="2"/>
        <v>182.33333333333334</v>
      </c>
      <c r="O7" s="1">
        <v>150</v>
      </c>
      <c r="Q7" s="101">
        <v>2</v>
      </c>
      <c r="R7" s="100" t="s">
        <v>86</v>
      </c>
      <c r="S7" s="101" t="s">
        <v>13</v>
      </c>
      <c r="T7" s="102">
        <v>193</v>
      </c>
      <c r="U7" s="124">
        <v>3</v>
      </c>
      <c r="V7" s="104">
        <f>T7</f>
        <v>193</v>
      </c>
      <c r="W7" s="104">
        <f>T7+U7</f>
        <v>196</v>
      </c>
      <c r="X7" s="124">
        <f>AVERAGE(T7:T7)</f>
        <v>193</v>
      </c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2:1025">
      <c r="B8" s="12">
        <v>3</v>
      </c>
      <c r="C8" s="127" t="s">
        <v>67</v>
      </c>
      <c r="D8" s="108" t="s">
        <v>23</v>
      </c>
      <c r="E8" s="125">
        <v>170</v>
      </c>
      <c r="F8" s="125">
        <v>160</v>
      </c>
      <c r="G8" s="125">
        <v>167</v>
      </c>
      <c r="H8" s="125">
        <v>165</v>
      </c>
      <c r="I8" s="14">
        <v>192</v>
      </c>
      <c r="J8" s="14">
        <v>201</v>
      </c>
      <c r="K8" s="125">
        <v>5</v>
      </c>
      <c r="L8" s="113">
        <f t="shared" si="0"/>
        <v>1055</v>
      </c>
      <c r="M8" s="113">
        <f t="shared" si="1"/>
        <v>1085</v>
      </c>
      <c r="N8" s="53">
        <f t="shared" si="2"/>
        <v>175.83333333333334</v>
      </c>
      <c r="Q8" s="101">
        <v>3</v>
      </c>
      <c r="R8" s="100" t="s">
        <v>87</v>
      </c>
      <c r="S8" s="101" t="s">
        <v>23</v>
      </c>
      <c r="T8" s="102">
        <v>185</v>
      </c>
      <c r="U8" s="124">
        <v>5</v>
      </c>
      <c r="V8" s="104">
        <f>T8</f>
        <v>185</v>
      </c>
      <c r="W8" s="104">
        <f>T8+U8</f>
        <v>190</v>
      </c>
      <c r="X8" s="124">
        <f>AVERAGE(T8:T8)</f>
        <v>185</v>
      </c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2:1025">
      <c r="B9" s="38">
        <v>4</v>
      </c>
      <c r="C9" s="93" t="s">
        <v>88</v>
      </c>
      <c r="D9" s="128" t="s">
        <v>23</v>
      </c>
      <c r="E9" s="129">
        <v>174</v>
      </c>
      <c r="F9" s="129">
        <v>136</v>
      </c>
      <c r="G9" s="129">
        <v>152</v>
      </c>
      <c r="H9" s="130">
        <v>147</v>
      </c>
      <c r="I9" s="97">
        <v>178</v>
      </c>
      <c r="J9" s="97">
        <v>180</v>
      </c>
      <c r="K9" s="129">
        <v>17</v>
      </c>
      <c r="L9" s="119">
        <f t="shared" si="0"/>
        <v>967</v>
      </c>
      <c r="M9" s="119">
        <f t="shared" si="1"/>
        <v>1069</v>
      </c>
      <c r="N9" s="53">
        <f t="shared" si="2"/>
        <v>161.16666666666666</v>
      </c>
      <c r="O9" s="1">
        <v>134</v>
      </c>
      <c r="Q9" s="101">
        <v>4</v>
      </c>
      <c r="R9" s="100" t="s">
        <v>89</v>
      </c>
      <c r="S9" s="101" t="s">
        <v>23</v>
      </c>
      <c r="T9" s="102">
        <v>163</v>
      </c>
      <c r="U9" s="124">
        <v>17</v>
      </c>
      <c r="V9" s="104">
        <f>T9</f>
        <v>163</v>
      </c>
      <c r="W9" s="104">
        <f>T9+U9</f>
        <v>180</v>
      </c>
      <c r="X9" s="124">
        <f>AVERAGE(T9:T9)</f>
        <v>163</v>
      </c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2:1025">
      <c r="B10" s="38">
        <v>5</v>
      </c>
      <c r="C10" s="115" t="s">
        <v>68</v>
      </c>
      <c r="D10" s="92" t="s">
        <v>15</v>
      </c>
      <c r="E10" s="116">
        <v>167</v>
      </c>
      <c r="F10" s="118">
        <v>136</v>
      </c>
      <c r="G10" s="116">
        <v>186</v>
      </c>
      <c r="H10" s="116">
        <v>138</v>
      </c>
      <c r="I10" s="97">
        <v>128</v>
      </c>
      <c r="J10" s="97">
        <v>133</v>
      </c>
      <c r="K10" s="116">
        <v>24</v>
      </c>
      <c r="L10" s="117">
        <f t="shared" si="0"/>
        <v>888</v>
      </c>
      <c r="M10" s="117">
        <f t="shared" si="1"/>
        <v>1032</v>
      </c>
      <c r="N10" s="53">
        <f t="shared" si="2"/>
        <v>148</v>
      </c>
      <c r="O10" s="1">
        <v>120</v>
      </c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2:1025">
      <c r="B11" s="38">
        <v>6</v>
      </c>
      <c r="C11" s="131" t="s">
        <v>69</v>
      </c>
      <c r="D11" s="132" t="s">
        <v>15</v>
      </c>
      <c r="E11" s="116">
        <v>150</v>
      </c>
      <c r="F11" s="116">
        <v>137</v>
      </c>
      <c r="G11" s="116">
        <v>155</v>
      </c>
      <c r="H11" s="116">
        <v>157</v>
      </c>
      <c r="I11" s="97">
        <v>179</v>
      </c>
      <c r="J11" s="97">
        <v>137</v>
      </c>
      <c r="K11" s="133">
        <v>0</v>
      </c>
      <c r="L11" s="117">
        <f t="shared" si="0"/>
        <v>915</v>
      </c>
      <c r="M11" s="117">
        <f t="shared" si="1"/>
        <v>915</v>
      </c>
      <c r="N11" s="53">
        <f t="shared" si="2"/>
        <v>152.5</v>
      </c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2:1025">
      <c r="B12" s="38">
        <v>7</v>
      </c>
      <c r="C12" s="134" t="s">
        <v>70</v>
      </c>
      <c r="D12" s="128" t="s">
        <v>28</v>
      </c>
      <c r="E12" s="129">
        <v>167</v>
      </c>
      <c r="F12" s="129">
        <v>144</v>
      </c>
      <c r="G12" s="129">
        <v>115</v>
      </c>
      <c r="H12" s="129">
        <v>149</v>
      </c>
      <c r="I12" s="97">
        <v>121</v>
      </c>
      <c r="J12" s="97">
        <v>120</v>
      </c>
      <c r="K12" s="129">
        <v>6</v>
      </c>
      <c r="L12" s="119">
        <f t="shared" si="0"/>
        <v>816</v>
      </c>
      <c r="M12" s="119">
        <f t="shared" si="1"/>
        <v>852</v>
      </c>
      <c r="N12" s="53">
        <f t="shared" si="2"/>
        <v>136</v>
      </c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2:1025">
      <c r="B13" s="38">
        <v>8</v>
      </c>
      <c r="C13" s="134" t="s">
        <v>71</v>
      </c>
      <c r="D13" s="128" t="s">
        <v>23</v>
      </c>
      <c r="E13" s="129">
        <v>141</v>
      </c>
      <c r="F13" s="129">
        <v>121</v>
      </c>
      <c r="G13" s="129">
        <v>103</v>
      </c>
      <c r="H13" s="129">
        <v>107</v>
      </c>
      <c r="I13" s="116">
        <v>123</v>
      </c>
      <c r="J13" s="116">
        <v>127</v>
      </c>
      <c r="K13" s="129">
        <v>20</v>
      </c>
      <c r="L13" s="119">
        <f t="shared" si="0"/>
        <v>722</v>
      </c>
      <c r="M13" s="119">
        <f t="shared" si="1"/>
        <v>842</v>
      </c>
      <c r="N13" s="53">
        <f t="shared" si="2"/>
        <v>120.33333333333333</v>
      </c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2:1025">
      <c r="B14" s="38">
        <v>9</v>
      </c>
      <c r="C14" s="135" t="s">
        <v>72</v>
      </c>
      <c r="D14" s="96" t="s">
        <v>15</v>
      </c>
      <c r="E14" s="97">
        <v>109</v>
      </c>
      <c r="F14" s="97">
        <v>116</v>
      </c>
      <c r="G14" s="97">
        <v>134</v>
      </c>
      <c r="H14" s="97">
        <v>137</v>
      </c>
      <c r="I14" s="116">
        <v>125</v>
      </c>
      <c r="J14" s="116">
        <v>120</v>
      </c>
      <c r="K14" s="97">
        <v>15</v>
      </c>
      <c r="L14" s="119">
        <f t="shared" si="0"/>
        <v>741</v>
      </c>
      <c r="M14" s="119">
        <f t="shared" si="1"/>
        <v>831</v>
      </c>
      <c r="N14" s="53">
        <f t="shared" si="2"/>
        <v>123.5</v>
      </c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2:1025"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2:1025"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1025"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2:1025"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2:1025"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2:1025">
      <c r="B20" s="43"/>
      <c r="C20" s="44" t="s">
        <v>43</v>
      </c>
      <c r="D20" s="45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2:1025">
      <c r="B21" s="10">
        <v>1</v>
      </c>
      <c r="C21" s="100" t="s">
        <v>66</v>
      </c>
      <c r="D21" s="68">
        <v>29</v>
      </c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2:1025">
      <c r="B22" s="12">
        <v>2</v>
      </c>
      <c r="C22" s="127" t="s">
        <v>67</v>
      </c>
      <c r="D22" s="69">
        <v>27</v>
      </c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2:1025">
      <c r="B23" s="12">
        <v>3</v>
      </c>
      <c r="C23" s="100" t="s">
        <v>89</v>
      </c>
      <c r="D23" s="47">
        <v>25</v>
      </c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2:1025">
      <c r="B24" s="23">
        <v>4</v>
      </c>
      <c r="C24" s="63" t="s">
        <v>85</v>
      </c>
      <c r="D24" s="51">
        <v>23</v>
      </c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2:1025">
      <c r="B25" s="23">
        <v>5</v>
      </c>
      <c r="C25" s="115" t="s">
        <v>68</v>
      </c>
      <c r="D25" s="51">
        <v>21</v>
      </c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2:1025">
      <c r="B26" s="23">
        <v>6</v>
      </c>
      <c r="C26" s="131" t="s">
        <v>69</v>
      </c>
      <c r="D26" s="51">
        <v>20</v>
      </c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2:1025">
      <c r="B27" s="23">
        <v>7</v>
      </c>
      <c r="C27" s="134" t="s">
        <v>70</v>
      </c>
      <c r="D27" s="51">
        <v>19</v>
      </c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2:1025">
      <c r="B28" s="23">
        <v>8</v>
      </c>
      <c r="C28" s="134" t="s">
        <v>71</v>
      </c>
      <c r="D28" s="51">
        <v>18</v>
      </c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2:1025">
      <c r="B29" s="38">
        <v>9</v>
      </c>
      <c r="C29" s="135" t="s">
        <v>72</v>
      </c>
      <c r="D29" s="51">
        <v>17</v>
      </c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2:1025"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2:1025"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2:1025"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998:1025"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998:1025"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998:1025"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998:1025"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998:1025"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998:1025"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998:1025"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  <row r="40" spans="998:1025"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998:1025"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</row>
    <row r="42" spans="998:1025"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</row>
    <row r="43" spans="998:1025"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  <row r="44" spans="998:1025"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</row>
    <row r="45" spans="998:1025"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</row>
    <row r="46" spans="998:1025"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</row>
    <row r="47" spans="998:1025"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</row>
    <row r="48" spans="998:1025"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</row>
    <row r="49" spans="1003:1025"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</row>
    <row r="50" spans="1003:1025"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</row>
    <row r="51" spans="1003:1025"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</row>
    <row r="52" spans="1003:1025"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</row>
    <row r="53" spans="1003:1025"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</row>
    <row r="54" spans="1003:1025"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</row>
    <row r="55" spans="1003:1025"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</row>
    <row r="56" spans="1003:1025"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</row>
    <row r="57" spans="1003:1025"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</row>
    <row r="58" spans="1003:1025"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</row>
    <row r="59" spans="1003:1025"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</row>
    <row r="60" spans="1003:1025"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</row>
    <row r="61" spans="1003:1025"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  <c r="AMK61"/>
    </row>
    <row r="62" spans="1003:1025"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  <c r="AMK62"/>
    </row>
    <row r="63" spans="1003:1025"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  <c r="AMK63"/>
    </row>
    <row r="64" spans="1003:1025"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  <c r="AMK64"/>
    </row>
    <row r="65" spans="1003:1025"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  <c r="AMK65"/>
    </row>
    <row r="66" spans="1003:1025"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  <c r="AMK66"/>
    </row>
    <row r="67" spans="1003:1025"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  <c r="AMK67"/>
    </row>
    <row r="68" spans="1003:1025"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  <c r="AMK68"/>
    </row>
    <row r="69" spans="1003:1025"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  <c r="AMK69"/>
    </row>
    <row r="70" spans="1003:1025"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  <c r="AMK70"/>
    </row>
    <row r="71" spans="1003:1025"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  <c r="AMK71"/>
    </row>
    <row r="72" spans="1003:1025"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  <c r="AMK72"/>
    </row>
  </sheetData>
  <mergeCells count="3">
    <mergeCell ref="B4:N4"/>
    <mergeCell ref="Q4:X4"/>
    <mergeCell ref="B1:N3"/>
  </mergeCells>
  <pageMargins left="0.7" right="0.7" top="1.14375" bottom="1.143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43"/>
  <sheetViews>
    <sheetView topLeftCell="B4" zoomScale="95" zoomScaleNormal="95" workbookViewId="0">
      <pane ySplit="1" topLeftCell="A5" activePane="bottomLeft"/>
      <selection activeCell="A11" sqref="A11"/>
      <selection pane="bottomLeft" activeCell="C27" sqref="C27:C41"/>
    </sheetView>
  </sheetViews>
  <sheetFormatPr defaultRowHeight="15"/>
  <cols>
    <col min="1" max="1" width="8.25" style="1"/>
    <col min="2" max="2" width="3" style="1"/>
    <col min="3" max="3" width="20.125" style="1"/>
    <col min="4" max="4" width="16.625" style="1"/>
    <col min="5" max="11" width="4.25" style="1"/>
    <col min="12" max="14" width="10.375" style="1"/>
    <col min="15" max="17" width="8.25" style="1"/>
    <col min="18" max="18" width="5.875" style="1"/>
    <col min="19" max="19" width="17" style="1"/>
    <col min="20" max="20" width="12" style="1"/>
    <col min="21" max="1025" width="8.25" style="1"/>
  </cols>
  <sheetData>
    <row r="1" spans="2:1025" ht="15" customHeight="1">
      <c r="B1" s="71"/>
      <c r="C1" s="71"/>
      <c r="D1" s="71"/>
      <c r="E1" s="71"/>
      <c r="F1" s="71"/>
      <c r="G1" s="71"/>
      <c r="H1" s="7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2:1025" ht="15" customHeight="1">
      <c r="B2" s="144" t="s">
        <v>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71"/>
      <c r="P2" s="71"/>
      <c r="Q2" s="71"/>
      <c r="R2" s="71"/>
      <c r="S2" s="71"/>
      <c r="T2" s="71"/>
      <c r="U2" s="71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2:1025" ht="15" customHeight="1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71"/>
      <c r="P3" s="71"/>
      <c r="Q3" s="71"/>
      <c r="R3" s="71"/>
      <c r="S3" s="71"/>
      <c r="T3" s="71"/>
      <c r="U3" s="71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2:1025" ht="15" customHeight="1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2:1025">
      <c r="B5" s="148" t="s">
        <v>73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R5" s="146" t="s">
        <v>63</v>
      </c>
      <c r="S5" s="146"/>
      <c r="T5" s="146"/>
      <c r="U5" s="146"/>
      <c r="V5" s="146"/>
      <c r="W5" s="146"/>
      <c r="X5" s="146"/>
      <c r="Y5" s="146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2:1025" ht="45">
      <c r="B6" s="3" t="s">
        <v>3</v>
      </c>
      <c r="C6" s="3" t="s">
        <v>4</v>
      </c>
      <c r="D6" s="3" t="s">
        <v>5</v>
      </c>
      <c r="E6" s="4">
        <v>1</v>
      </c>
      <c r="F6" s="5">
        <v>2</v>
      </c>
      <c r="G6" s="5">
        <v>3</v>
      </c>
      <c r="H6" s="5">
        <v>4</v>
      </c>
      <c r="I6" s="5">
        <v>5</v>
      </c>
      <c r="J6" s="6">
        <v>6</v>
      </c>
      <c r="K6" s="3" t="s">
        <v>6</v>
      </c>
      <c r="L6" s="7" t="s">
        <v>7</v>
      </c>
      <c r="M6" s="7" t="s">
        <v>8</v>
      </c>
      <c r="N6" s="7" t="s">
        <v>9</v>
      </c>
      <c r="R6" s="7" t="s">
        <v>3</v>
      </c>
      <c r="S6" s="7" t="s">
        <v>4</v>
      </c>
      <c r="T6" s="7" t="s">
        <v>5</v>
      </c>
      <c r="U6" s="62">
        <v>1</v>
      </c>
      <c r="V6" s="7" t="s">
        <v>6</v>
      </c>
      <c r="W6" s="7" t="s">
        <v>7</v>
      </c>
      <c r="X6" s="7" t="s">
        <v>8</v>
      </c>
      <c r="Y6" s="7" t="s">
        <v>9</v>
      </c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2:1025">
      <c r="B7" s="12">
        <v>1</v>
      </c>
      <c r="C7" s="100" t="s">
        <v>34</v>
      </c>
      <c r="D7" s="101" t="s">
        <v>13</v>
      </c>
      <c r="E7" s="102">
        <v>152</v>
      </c>
      <c r="F7" s="102">
        <v>178</v>
      </c>
      <c r="G7" s="112">
        <v>145</v>
      </c>
      <c r="H7" s="102">
        <v>125</v>
      </c>
      <c r="I7" s="14">
        <v>188</v>
      </c>
      <c r="J7" s="14">
        <v>171</v>
      </c>
      <c r="K7" s="102"/>
      <c r="L7" s="113">
        <f t="shared" ref="L7:L21" si="0">SUM(E7:J7)</f>
        <v>959</v>
      </c>
      <c r="M7" s="113">
        <f t="shared" ref="M7:M21" si="1">L7+K7*6</f>
        <v>959</v>
      </c>
      <c r="N7" s="15">
        <f>AVERAGE(E8:J8)</f>
        <v>159.5</v>
      </c>
      <c r="O7" s="1">
        <v>100</v>
      </c>
      <c r="R7" s="18">
        <v>1</v>
      </c>
      <c r="S7" s="63" t="s">
        <v>83</v>
      </c>
      <c r="T7" s="18" t="s">
        <v>13</v>
      </c>
      <c r="U7" s="20">
        <v>138</v>
      </c>
      <c r="V7" s="21"/>
      <c r="W7" s="22">
        <f>U7</f>
        <v>138</v>
      </c>
      <c r="X7" s="22">
        <f>U7+V7</f>
        <v>138</v>
      </c>
      <c r="Y7" s="21">
        <f>AVERAGE(U7:U7)</f>
        <v>138</v>
      </c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2:1025">
      <c r="B8" s="12">
        <v>2</v>
      </c>
      <c r="C8" s="100" t="s">
        <v>35</v>
      </c>
      <c r="D8" s="101" t="s">
        <v>13</v>
      </c>
      <c r="E8" s="102">
        <v>149</v>
      </c>
      <c r="F8" s="102">
        <v>136</v>
      </c>
      <c r="G8" s="102">
        <v>146</v>
      </c>
      <c r="H8" s="102">
        <v>167</v>
      </c>
      <c r="I8" s="14">
        <v>151</v>
      </c>
      <c r="J8" s="14">
        <v>208</v>
      </c>
      <c r="K8" s="102"/>
      <c r="L8" s="113">
        <f t="shared" si="0"/>
        <v>957</v>
      </c>
      <c r="M8" s="60">
        <f t="shared" si="1"/>
        <v>957</v>
      </c>
      <c r="N8" s="15">
        <f>AVERAGE(E7:J7)</f>
        <v>159.83333333333334</v>
      </c>
      <c r="R8" s="101">
        <v>2</v>
      </c>
      <c r="S8" s="100" t="s">
        <v>35</v>
      </c>
      <c r="T8" s="101" t="s">
        <v>13</v>
      </c>
      <c r="U8" s="102">
        <v>151</v>
      </c>
      <c r="V8" s="124"/>
      <c r="W8" s="104">
        <f>U8</f>
        <v>151</v>
      </c>
      <c r="X8" s="104">
        <f>U8+V8</f>
        <v>151</v>
      </c>
      <c r="Y8" s="124">
        <f>AVERAGE(U8:U8)</f>
        <v>151</v>
      </c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2:1025">
      <c r="B9" s="12">
        <v>3</v>
      </c>
      <c r="C9" s="11" t="s">
        <v>37</v>
      </c>
      <c r="D9" s="12" t="s">
        <v>15</v>
      </c>
      <c r="E9" s="14">
        <v>167</v>
      </c>
      <c r="F9" s="114">
        <v>136</v>
      </c>
      <c r="G9" s="14">
        <v>186</v>
      </c>
      <c r="H9" s="14">
        <v>138</v>
      </c>
      <c r="I9" s="102">
        <v>128</v>
      </c>
      <c r="J9" s="102">
        <v>133</v>
      </c>
      <c r="K9" s="14">
        <v>8</v>
      </c>
      <c r="L9" s="113">
        <f t="shared" si="0"/>
        <v>888</v>
      </c>
      <c r="M9" s="113">
        <f t="shared" si="1"/>
        <v>936</v>
      </c>
      <c r="N9" s="15">
        <f t="shared" ref="N9:N21" si="2">AVERAGE(E9:J9)</f>
        <v>148</v>
      </c>
      <c r="O9" s="1">
        <v>120</v>
      </c>
      <c r="R9" s="101">
        <v>3</v>
      </c>
      <c r="S9" s="100" t="s">
        <v>37</v>
      </c>
      <c r="T9" s="101" t="s">
        <v>15</v>
      </c>
      <c r="U9" s="102">
        <v>133</v>
      </c>
      <c r="V9" s="124">
        <v>8</v>
      </c>
      <c r="W9" s="104">
        <f>U9</f>
        <v>133</v>
      </c>
      <c r="X9" s="104">
        <f>U9+V9</f>
        <v>141</v>
      </c>
      <c r="Y9" s="124">
        <f>AVERAGE(U9:U9)</f>
        <v>133</v>
      </c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2:1025">
      <c r="B10" s="23">
        <v>4</v>
      </c>
      <c r="C10" s="115" t="s">
        <v>57</v>
      </c>
      <c r="D10" s="92" t="s">
        <v>15</v>
      </c>
      <c r="E10" s="116">
        <v>139</v>
      </c>
      <c r="F10" s="116">
        <v>134</v>
      </c>
      <c r="G10" s="116">
        <v>141</v>
      </c>
      <c r="H10" s="116">
        <v>154</v>
      </c>
      <c r="I10" s="116">
        <v>122</v>
      </c>
      <c r="J10" s="116">
        <v>136</v>
      </c>
      <c r="K10" s="116">
        <v>16</v>
      </c>
      <c r="L10" s="117">
        <f t="shared" si="0"/>
        <v>826</v>
      </c>
      <c r="M10" s="117">
        <f t="shared" si="1"/>
        <v>922</v>
      </c>
      <c r="N10" s="53">
        <f t="shared" si="2"/>
        <v>137.66666666666666</v>
      </c>
      <c r="R10" s="101">
        <v>4</v>
      </c>
      <c r="S10" s="100" t="s">
        <v>57</v>
      </c>
      <c r="T10" s="101" t="s">
        <v>15</v>
      </c>
      <c r="U10" s="102">
        <v>129</v>
      </c>
      <c r="V10" s="124">
        <v>16</v>
      </c>
      <c r="W10" s="104">
        <f>U10</f>
        <v>129</v>
      </c>
      <c r="X10" s="104">
        <f>U10+V10</f>
        <v>145</v>
      </c>
      <c r="Y10" s="124">
        <f>AVERAGE(U10:U10)</f>
        <v>129</v>
      </c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</row>
    <row r="11" spans="2:1025">
      <c r="B11" s="23">
        <v>5</v>
      </c>
      <c r="C11" s="26" t="s">
        <v>58</v>
      </c>
      <c r="D11" s="20" t="s">
        <v>28</v>
      </c>
      <c r="E11" s="20">
        <v>135</v>
      </c>
      <c r="F11" s="20">
        <v>141</v>
      </c>
      <c r="G11" s="20">
        <v>148</v>
      </c>
      <c r="H11" s="97">
        <v>147</v>
      </c>
      <c r="I11" s="118">
        <v>113</v>
      </c>
      <c r="J11" s="116">
        <v>144</v>
      </c>
      <c r="K11" s="20">
        <v>12</v>
      </c>
      <c r="L11" s="65">
        <f t="shared" si="0"/>
        <v>828</v>
      </c>
      <c r="M11" s="117">
        <f t="shared" si="1"/>
        <v>900</v>
      </c>
      <c r="N11" s="53">
        <f t="shared" si="2"/>
        <v>138</v>
      </c>
      <c r="O11" s="1">
        <v>90</v>
      </c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2:1025">
      <c r="B12" s="23">
        <v>6</v>
      </c>
      <c r="C12" s="115" t="s">
        <v>56</v>
      </c>
      <c r="D12" s="92" t="s">
        <v>15</v>
      </c>
      <c r="E12" s="116">
        <v>132</v>
      </c>
      <c r="F12" s="116">
        <v>166</v>
      </c>
      <c r="G12" s="116">
        <v>133</v>
      </c>
      <c r="H12" s="116">
        <v>129</v>
      </c>
      <c r="I12" s="116">
        <v>133</v>
      </c>
      <c r="J12" s="118">
        <v>125</v>
      </c>
      <c r="K12" s="116">
        <v>12</v>
      </c>
      <c r="L12" s="117">
        <f t="shared" si="0"/>
        <v>818</v>
      </c>
      <c r="M12" s="119">
        <f t="shared" si="1"/>
        <v>890</v>
      </c>
      <c r="N12" s="53">
        <f t="shared" si="2"/>
        <v>136.33333333333334</v>
      </c>
      <c r="O12" s="1">
        <v>103</v>
      </c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2:1025">
      <c r="B13" s="23">
        <v>7</v>
      </c>
      <c r="C13" s="26" t="s">
        <v>38</v>
      </c>
      <c r="D13" s="23" t="s">
        <v>33</v>
      </c>
      <c r="E13" s="20">
        <v>134</v>
      </c>
      <c r="F13" s="20">
        <v>146</v>
      </c>
      <c r="G13" s="20">
        <v>133</v>
      </c>
      <c r="H13" s="116">
        <v>155</v>
      </c>
      <c r="I13" s="116">
        <v>117</v>
      </c>
      <c r="J13" s="116">
        <v>140</v>
      </c>
      <c r="K13" s="20"/>
      <c r="L13" s="65">
        <f t="shared" si="0"/>
        <v>825</v>
      </c>
      <c r="M13" s="117">
        <f t="shared" si="1"/>
        <v>825</v>
      </c>
      <c r="N13" s="53">
        <f t="shared" si="2"/>
        <v>137.5</v>
      </c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2:1025">
      <c r="B14" s="23">
        <v>8</v>
      </c>
      <c r="C14" s="26" t="s">
        <v>39</v>
      </c>
      <c r="D14" s="23" t="s">
        <v>28</v>
      </c>
      <c r="E14" s="20">
        <v>167</v>
      </c>
      <c r="F14" s="20">
        <v>144</v>
      </c>
      <c r="G14" s="20">
        <v>115</v>
      </c>
      <c r="H14" s="97">
        <v>149</v>
      </c>
      <c r="I14" s="97">
        <v>121</v>
      </c>
      <c r="J14" s="97">
        <v>120</v>
      </c>
      <c r="K14" s="20"/>
      <c r="L14" s="65">
        <f t="shared" si="0"/>
        <v>816</v>
      </c>
      <c r="M14" s="117">
        <f t="shared" si="1"/>
        <v>816</v>
      </c>
      <c r="N14" s="53">
        <f t="shared" si="2"/>
        <v>136</v>
      </c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2:1025">
      <c r="B15" s="23">
        <v>9</v>
      </c>
      <c r="C15" s="19" t="s">
        <v>40</v>
      </c>
      <c r="D15" s="23" t="s">
        <v>33</v>
      </c>
      <c r="E15" s="20">
        <v>108</v>
      </c>
      <c r="F15" s="20">
        <v>150</v>
      </c>
      <c r="G15" s="20">
        <v>140</v>
      </c>
      <c r="H15" s="97">
        <v>112</v>
      </c>
      <c r="I15" s="116">
        <v>157</v>
      </c>
      <c r="J15" s="116">
        <v>147</v>
      </c>
      <c r="K15" s="20"/>
      <c r="L15" s="65">
        <f t="shared" si="0"/>
        <v>814</v>
      </c>
      <c r="M15" s="119">
        <f t="shared" si="1"/>
        <v>814</v>
      </c>
      <c r="N15" s="53">
        <f t="shared" si="2"/>
        <v>135.66666666666666</v>
      </c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2:1025">
      <c r="B16" s="23">
        <v>10</v>
      </c>
      <c r="C16" s="26" t="s">
        <v>59</v>
      </c>
      <c r="D16" s="23" t="s">
        <v>15</v>
      </c>
      <c r="E16" s="20">
        <v>109</v>
      </c>
      <c r="F16" s="20">
        <v>116</v>
      </c>
      <c r="G16" s="20">
        <v>134</v>
      </c>
      <c r="H16" s="97">
        <v>137</v>
      </c>
      <c r="I16" s="97">
        <v>120</v>
      </c>
      <c r="J16" s="97">
        <v>125</v>
      </c>
      <c r="K16" s="20">
        <v>8</v>
      </c>
      <c r="L16" s="65">
        <f t="shared" si="0"/>
        <v>741</v>
      </c>
      <c r="M16" s="117">
        <f t="shared" si="1"/>
        <v>789</v>
      </c>
      <c r="N16" s="53">
        <f t="shared" si="2"/>
        <v>123.5</v>
      </c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2:1025">
      <c r="B17" s="23">
        <v>11</v>
      </c>
      <c r="C17" s="26" t="s">
        <v>41</v>
      </c>
      <c r="D17" s="23" t="s">
        <v>33</v>
      </c>
      <c r="E17" s="20">
        <v>111</v>
      </c>
      <c r="F17" s="20">
        <v>101</v>
      </c>
      <c r="G17" s="20">
        <v>100</v>
      </c>
      <c r="H17" s="97">
        <v>149</v>
      </c>
      <c r="I17" s="97">
        <v>178</v>
      </c>
      <c r="J17" s="97">
        <v>139</v>
      </c>
      <c r="K17" s="20"/>
      <c r="L17" s="65">
        <f t="shared" si="0"/>
        <v>778</v>
      </c>
      <c r="M17" s="119">
        <f t="shared" si="1"/>
        <v>778</v>
      </c>
      <c r="N17" s="53">
        <f t="shared" si="2"/>
        <v>129.66666666666666</v>
      </c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2:1025">
      <c r="B18" s="23">
        <v>12</v>
      </c>
      <c r="C18" s="26" t="s">
        <v>42</v>
      </c>
      <c r="D18" s="23" t="s">
        <v>13</v>
      </c>
      <c r="E18" s="20">
        <v>144</v>
      </c>
      <c r="F18" s="20">
        <v>121</v>
      </c>
      <c r="G18" s="20">
        <v>103</v>
      </c>
      <c r="H18" s="97">
        <v>107</v>
      </c>
      <c r="I18" s="116">
        <v>123</v>
      </c>
      <c r="J18" s="116">
        <v>127</v>
      </c>
      <c r="K18" s="20">
        <v>8</v>
      </c>
      <c r="L18" s="65">
        <f t="shared" si="0"/>
        <v>725</v>
      </c>
      <c r="M18" s="119">
        <f t="shared" si="1"/>
        <v>773</v>
      </c>
      <c r="N18" s="53">
        <f t="shared" si="2"/>
        <v>120.83333333333333</v>
      </c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2:1025">
      <c r="B19" s="23">
        <v>13</v>
      </c>
      <c r="C19" s="26" t="s">
        <v>60</v>
      </c>
      <c r="D19" s="23" t="s">
        <v>15</v>
      </c>
      <c r="E19" s="120">
        <v>142</v>
      </c>
      <c r="F19" s="20">
        <v>131</v>
      </c>
      <c r="G19" s="20">
        <v>103</v>
      </c>
      <c r="H19" s="97">
        <v>124</v>
      </c>
      <c r="I19" s="97">
        <v>100</v>
      </c>
      <c r="J19" s="97">
        <v>125</v>
      </c>
      <c r="K19" s="20">
        <v>8</v>
      </c>
      <c r="L19" s="65">
        <f t="shared" si="0"/>
        <v>725</v>
      </c>
      <c r="M19" s="117">
        <f t="shared" si="1"/>
        <v>773</v>
      </c>
      <c r="N19" s="53">
        <f t="shared" si="2"/>
        <v>120.83333333333333</v>
      </c>
      <c r="O19" s="1">
        <v>89</v>
      </c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2:1025">
      <c r="B20" s="23">
        <v>14</v>
      </c>
      <c r="C20" s="26" t="s">
        <v>84</v>
      </c>
      <c r="D20" s="23" t="s">
        <v>28</v>
      </c>
      <c r="E20" s="20">
        <v>134</v>
      </c>
      <c r="F20" s="20">
        <v>82</v>
      </c>
      <c r="G20" s="20">
        <v>86</v>
      </c>
      <c r="H20" s="97">
        <v>91</v>
      </c>
      <c r="I20" s="97">
        <v>108</v>
      </c>
      <c r="J20" s="97">
        <v>133</v>
      </c>
      <c r="K20" s="20"/>
      <c r="L20" s="65">
        <f t="shared" si="0"/>
        <v>634</v>
      </c>
      <c r="M20" s="119">
        <f t="shared" si="1"/>
        <v>634</v>
      </c>
      <c r="N20" s="53">
        <f t="shared" si="2"/>
        <v>105.66666666666667</v>
      </c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2:1025">
      <c r="B21" s="23">
        <v>15</v>
      </c>
      <c r="C21" s="26" t="s">
        <v>61</v>
      </c>
      <c r="D21" s="23" t="s">
        <v>15</v>
      </c>
      <c r="E21" s="20">
        <v>90</v>
      </c>
      <c r="F21" s="20">
        <v>110</v>
      </c>
      <c r="G21" s="20">
        <v>85</v>
      </c>
      <c r="H21" s="97">
        <v>100</v>
      </c>
      <c r="I21" s="97">
        <v>78</v>
      </c>
      <c r="J21" s="97">
        <v>100</v>
      </c>
      <c r="K21" s="20">
        <v>8</v>
      </c>
      <c r="L21" s="65">
        <f t="shared" si="0"/>
        <v>563</v>
      </c>
      <c r="M21" s="117">
        <f t="shared" si="1"/>
        <v>611</v>
      </c>
      <c r="N21" s="53">
        <f t="shared" si="2"/>
        <v>93.833333333333329</v>
      </c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2:1025"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2:1025"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2:1025"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2:1025"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2:1025">
      <c r="B26" s="43"/>
      <c r="C26" s="44" t="s">
        <v>43</v>
      </c>
      <c r="D26" s="121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2:1025">
      <c r="B27" s="10">
        <v>1</v>
      </c>
      <c r="C27" s="100" t="s">
        <v>35</v>
      </c>
      <c r="D27" s="68">
        <v>29</v>
      </c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2:1025">
      <c r="B28" s="12">
        <v>2</v>
      </c>
      <c r="C28" s="100" t="s">
        <v>57</v>
      </c>
      <c r="D28" s="69">
        <v>27</v>
      </c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2:1025">
      <c r="B29" s="12">
        <v>3</v>
      </c>
      <c r="C29" s="100" t="s">
        <v>37</v>
      </c>
      <c r="D29" s="47">
        <v>25</v>
      </c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2:1025">
      <c r="B30" s="23">
        <v>4</v>
      </c>
      <c r="C30" s="63" t="s">
        <v>83</v>
      </c>
      <c r="D30" s="51">
        <v>23</v>
      </c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  <row r="31" spans="2:1025">
      <c r="B31" s="23">
        <v>5</v>
      </c>
      <c r="C31" s="26" t="s">
        <v>58</v>
      </c>
      <c r="D31" s="51">
        <v>21</v>
      </c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</row>
    <row r="32" spans="2:1025">
      <c r="B32" s="91">
        <v>6</v>
      </c>
      <c r="C32" s="115" t="s">
        <v>56</v>
      </c>
      <c r="D32" s="51">
        <v>20</v>
      </c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  <c r="AMK32"/>
    </row>
    <row r="33" spans="2:1025">
      <c r="B33" s="92">
        <v>7</v>
      </c>
      <c r="C33" s="26" t="s">
        <v>38</v>
      </c>
      <c r="D33" s="51">
        <v>19</v>
      </c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  <c r="AMK33"/>
    </row>
    <row r="34" spans="2:1025">
      <c r="B34" s="92">
        <v>8</v>
      </c>
      <c r="C34" s="26" t="s">
        <v>39</v>
      </c>
      <c r="D34" s="51">
        <v>18</v>
      </c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  <c r="AMK34"/>
    </row>
    <row r="35" spans="2:1025">
      <c r="B35" s="96">
        <v>9</v>
      </c>
      <c r="C35" s="19" t="s">
        <v>40</v>
      </c>
      <c r="D35" s="51">
        <v>17</v>
      </c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  <c r="AMK35"/>
    </row>
    <row r="36" spans="2:1025">
      <c r="B36" s="96">
        <v>10</v>
      </c>
      <c r="C36" s="26" t="s">
        <v>59</v>
      </c>
      <c r="D36" s="51">
        <v>16</v>
      </c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  <c r="AMK36"/>
    </row>
    <row r="37" spans="2:1025">
      <c r="B37" s="91">
        <v>11</v>
      </c>
      <c r="C37" s="26" t="s">
        <v>41</v>
      </c>
      <c r="D37" s="51">
        <v>15</v>
      </c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  <c r="AMK37"/>
    </row>
    <row r="38" spans="2:1025">
      <c r="B38" s="92">
        <v>12</v>
      </c>
      <c r="C38" s="26" t="s">
        <v>42</v>
      </c>
      <c r="D38" s="51">
        <v>14</v>
      </c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</row>
    <row r="39" spans="2:1025">
      <c r="B39" s="92">
        <v>13</v>
      </c>
      <c r="C39" s="26" t="s">
        <v>60</v>
      </c>
      <c r="D39" s="51">
        <v>13</v>
      </c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  <c r="AMK39"/>
    </row>
    <row r="40" spans="2:1025">
      <c r="B40" s="96">
        <v>14</v>
      </c>
      <c r="C40" s="26" t="s">
        <v>84</v>
      </c>
      <c r="D40" s="51">
        <v>12</v>
      </c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</row>
    <row r="41" spans="2:1025">
      <c r="B41" s="23">
        <v>15</v>
      </c>
      <c r="C41" s="26" t="s">
        <v>61</v>
      </c>
      <c r="D41" s="51">
        <v>11</v>
      </c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</row>
    <row r="42" spans="2:1025"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</row>
    <row r="43" spans="2:1025"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</row>
  </sheetData>
  <mergeCells count="3">
    <mergeCell ref="B2:N4"/>
    <mergeCell ref="B5:N5"/>
    <mergeCell ref="R5:Y5"/>
  </mergeCells>
  <pageMargins left="0.7" right="0.7" top="1.14375" bottom="1.143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AMK48"/>
  <sheetViews>
    <sheetView zoomScale="95" zoomScaleNormal="95" workbookViewId="0">
      <pane ySplit="1" activePane="bottomLeft"/>
      <selection activeCell="C14" sqref="C14"/>
      <selection pane="bottomLeft" activeCell="O47" sqref="O47"/>
    </sheetView>
  </sheetViews>
  <sheetFormatPr defaultRowHeight="15"/>
  <cols>
    <col min="1" max="2" width="8.75" style="2"/>
    <col min="3" max="3" width="24.25" style="2"/>
    <col min="4" max="4" width="8.75" style="2"/>
    <col min="5" max="5" width="9.25" style="2"/>
    <col min="6" max="11" width="8.75" style="2"/>
    <col min="12" max="12" width="21.5" style="2"/>
    <col min="13" max="13" width="8.75" style="2"/>
    <col min="14" max="14" width="9.25" style="2"/>
    <col min="15" max="1025" width="8.75" style="2"/>
  </cols>
  <sheetData>
    <row r="2" spans="2:17">
      <c r="B2" s="52"/>
      <c r="C2" s="72" t="s">
        <v>74</v>
      </c>
      <c r="D2" s="73" t="s">
        <v>75</v>
      </c>
      <c r="E2" s="52" t="s">
        <v>76</v>
      </c>
      <c r="F2" s="73" t="s">
        <v>77</v>
      </c>
      <c r="G2" s="73" t="s">
        <v>78</v>
      </c>
      <c r="H2" s="73" t="s">
        <v>79</v>
      </c>
      <c r="K2" s="52"/>
      <c r="L2" s="72" t="s">
        <v>80</v>
      </c>
      <c r="M2" s="73" t="s">
        <v>75</v>
      </c>
      <c r="N2" s="52" t="s">
        <v>76</v>
      </c>
      <c r="O2" s="73" t="s">
        <v>77</v>
      </c>
      <c r="P2" s="73" t="s">
        <v>78</v>
      </c>
      <c r="Q2" s="73" t="s">
        <v>79</v>
      </c>
    </row>
    <row r="3" spans="2:17">
      <c r="B3" s="74">
        <v>1</v>
      </c>
      <c r="C3" s="100" t="s">
        <v>18</v>
      </c>
      <c r="D3" s="74">
        <v>29</v>
      </c>
      <c r="E3" s="74"/>
      <c r="F3" s="74"/>
      <c r="G3" s="74"/>
      <c r="H3" s="74">
        <f t="shared" ref="H3:H32" si="0">SUM(D3:G3)</f>
        <v>29</v>
      </c>
      <c r="K3" s="10">
        <v>1</v>
      </c>
      <c r="L3" s="81" t="s">
        <v>50</v>
      </c>
      <c r="M3" s="68">
        <v>29</v>
      </c>
      <c r="N3" s="14"/>
      <c r="O3" s="14"/>
      <c r="P3" s="14"/>
      <c r="Q3" s="14">
        <f t="shared" ref="Q3:Q15" si="1">SUM(M3:P3)</f>
        <v>29</v>
      </c>
    </row>
    <row r="4" spans="2:17">
      <c r="B4" s="10">
        <v>2</v>
      </c>
      <c r="C4" s="100" t="s">
        <v>12</v>
      </c>
      <c r="D4" s="14">
        <v>27</v>
      </c>
      <c r="E4" s="14"/>
      <c r="F4" s="14"/>
      <c r="G4" s="14"/>
      <c r="H4" s="74">
        <f t="shared" si="0"/>
        <v>27</v>
      </c>
      <c r="K4" s="12">
        <v>2</v>
      </c>
      <c r="L4" s="81" t="s">
        <v>47</v>
      </c>
      <c r="M4" s="69">
        <v>27</v>
      </c>
      <c r="N4" s="14"/>
      <c r="O4" s="14"/>
      <c r="P4" s="14"/>
      <c r="Q4" s="14">
        <f t="shared" si="1"/>
        <v>27</v>
      </c>
    </row>
    <row r="5" spans="2:17">
      <c r="B5" s="46">
        <v>3</v>
      </c>
      <c r="C5" s="100" t="s">
        <v>16</v>
      </c>
      <c r="D5" s="47">
        <v>25</v>
      </c>
      <c r="E5" s="47"/>
      <c r="F5" s="47"/>
      <c r="G5" s="47"/>
      <c r="H5" s="74">
        <f t="shared" si="0"/>
        <v>25</v>
      </c>
      <c r="K5" s="12">
        <v>3</v>
      </c>
      <c r="L5" s="85" t="s">
        <v>48</v>
      </c>
      <c r="M5" s="47">
        <v>25</v>
      </c>
      <c r="N5" s="47"/>
      <c r="O5" s="47"/>
      <c r="P5" s="47"/>
      <c r="Q5" s="14">
        <f t="shared" si="1"/>
        <v>25</v>
      </c>
    </row>
    <row r="6" spans="2:17">
      <c r="B6" s="38">
        <v>4</v>
      </c>
      <c r="C6" s="93" t="s">
        <v>22</v>
      </c>
      <c r="D6" s="49">
        <v>23</v>
      </c>
      <c r="E6" s="49"/>
      <c r="F6" s="49"/>
      <c r="G6" s="49"/>
      <c r="H6" s="75">
        <f t="shared" si="0"/>
        <v>23</v>
      </c>
      <c r="K6" s="23">
        <v>4</v>
      </c>
      <c r="L6" s="86" t="s">
        <v>52</v>
      </c>
      <c r="M6" s="51">
        <v>23</v>
      </c>
      <c r="N6" s="49"/>
      <c r="O6" s="49"/>
      <c r="P6" s="49"/>
      <c r="Q6" s="20">
        <f t="shared" si="1"/>
        <v>23</v>
      </c>
    </row>
    <row r="7" spans="2:17">
      <c r="B7" s="20">
        <v>5</v>
      </c>
      <c r="C7" s="26" t="s">
        <v>27</v>
      </c>
      <c r="D7" s="49">
        <v>21</v>
      </c>
      <c r="E7" s="49"/>
      <c r="F7" s="49"/>
      <c r="G7" s="49"/>
      <c r="H7" s="75">
        <f t="shared" si="0"/>
        <v>21</v>
      </c>
      <c r="K7" s="23">
        <v>4</v>
      </c>
      <c r="L7" s="93" t="s">
        <v>51</v>
      </c>
      <c r="M7" s="51">
        <v>21</v>
      </c>
      <c r="N7" s="49"/>
      <c r="O7" s="49"/>
      <c r="P7" s="49"/>
      <c r="Q7" s="20">
        <f t="shared" si="1"/>
        <v>21</v>
      </c>
    </row>
    <row r="8" spans="2:17">
      <c r="B8" s="3">
        <v>6</v>
      </c>
      <c r="C8" s="26" t="s">
        <v>25</v>
      </c>
      <c r="D8" s="49">
        <v>20</v>
      </c>
      <c r="E8" s="49"/>
      <c r="F8" s="49"/>
      <c r="G8" s="49"/>
      <c r="H8" s="75">
        <f t="shared" si="0"/>
        <v>20</v>
      </c>
      <c r="K8" s="23">
        <v>5</v>
      </c>
      <c r="L8" s="93" t="s">
        <v>54</v>
      </c>
      <c r="M8" s="51">
        <v>20</v>
      </c>
      <c r="N8" s="49"/>
      <c r="O8" s="49"/>
      <c r="P8" s="49"/>
      <c r="Q8" s="20">
        <f t="shared" si="1"/>
        <v>20</v>
      </c>
    </row>
    <row r="9" spans="2:17">
      <c r="B9" s="23">
        <v>7</v>
      </c>
      <c r="C9" s="26" t="s">
        <v>26</v>
      </c>
      <c r="D9" s="51">
        <v>19</v>
      </c>
      <c r="E9" s="51"/>
      <c r="F9" s="51"/>
      <c r="G9" s="51"/>
      <c r="H9" s="75">
        <f t="shared" si="0"/>
        <v>19</v>
      </c>
      <c r="K9" s="23">
        <v>3</v>
      </c>
      <c r="L9" s="94" t="s">
        <v>55</v>
      </c>
      <c r="M9" s="51">
        <v>19</v>
      </c>
      <c r="N9" s="51"/>
      <c r="O9" s="51"/>
      <c r="P9" s="51"/>
      <c r="Q9" s="20">
        <f t="shared" si="1"/>
        <v>19</v>
      </c>
    </row>
    <row r="10" spans="2:17">
      <c r="B10" s="23">
        <v>8</v>
      </c>
      <c r="C10" s="26" t="s">
        <v>29</v>
      </c>
      <c r="D10" s="51">
        <v>18</v>
      </c>
      <c r="E10" s="51"/>
      <c r="F10" s="51"/>
      <c r="G10" s="51"/>
      <c r="H10" s="75">
        <f t="shared" si="0"/>
        <v>18</v>
      </c>
      <c r="K10" s="23">
        <v>8</v>
      </c>
      <c r="L10" s="93" t="s">
        <v>57</v>
      </c>
      <c r="M10" s="51">
        <v>18</v>
      </c>
      <c r="N10" s="51"/>
      <c r="O10" s="51"/>
      <c r="P10" s="51"/>
      <c r="Q10" s="20">
        <f t="shared" si="1"/>
        <v>18</v>
      </c>
    </row>
    <row r="11" spans="2:17">
      <c r="B11" s="23">
        <v>9</v>
      </c>
      <c r="C11" s="26" t="s">
        <v>17</v>
      </c>
      <c r="D11" s="51">
        <v>17</v>
      </c>
      <c r="E11" s="51"/>
      <c r="F11" s="51"/>
      <c r="G11" s="51"/>
      <c r="H11" s="75">
        <f t="shared" si="0"/>
        <v>17</v>
      </c>
      <c r="K11" s="38">
        <v>9</v>
      </c>
      <c r="L11" s="94" t="s">
        <v>56</v>
      </c>
      <c r="M11" s="51">
        <v>17</v>
      </c>
      <c r="N11" s="51"/>
      <c r="O11" s="51"/>
      <c r="P11" s="51"/>
      <c r="Q11" s="20">
        <f t="shared" si="1"/>
        <v>17</v>
      </c>
    </row>
    <row r="12" spans="2:17">
      <c r="B12" s="23">
        <v>10</v>
      </c>
      <c r="C12" s="26" t="s">
        <v>30</v>
      </c>
      <c r="D12" s="51">
        <v>16</v>
      </c>
      <c r="E12" s="51"/>
      <c r="F12" s="51"/>
      <c r="G12" s="51"/>
      <c r="H12" s="75">
        <f t="shared" si="0"/>
        <v>16</v>
      </c>
      <c r="K12" s="38">
        <v>10</v>
      </c>
      <c r="L12" s="93" t="s">
        <v>58</v>
      </c>
      <c r="M12" s="51">
        <v>15</v>
      </c>
      <c r="N12" s="51"/>
      <c r="O12" s="51"/>
      <c r="P12" s="51"/>
      <c r="Q12" s="20">
        <f t="shared" si="1"/>
        <v>15</v>
      </c>
    </row>
    <row r="13" spans="2:17">
      <c r="B13" s="23">
        <v>11</v>
      </c>
      <c r="C13" s="26" t="s">
        <v>20</v>
      </c>
      <c r="D13" s="51">
        <v>15</v>
      </c>
      <c r="E13" s="51"/>
      <c r="F13" s="51"/>
      <c r="G13" s="51"/>
      <c r="H13" s="75">
        <f t="shared" si="0"/>
        <v>15</v>
      </c>
      <c r="K13" s="38">
        <v>11</v>
      </c>
      <c r="L13" s="93" t="s">
        <v>59</v>
      </c>
      <c r="M13" s="51">
        <v>14</v>
      </c>
      <c r="N13" s="51"/>
      <c r="O13" s="51"/>
      <c r="P13" s="51"/>
      <c r="Q13" s="20">
        <f t="shared" si="1"/>
        <v>14</v>
      </c>
    </row>
    <row r="14" spans="2:17">
      <c r="B14" s="23">
        <v>12</v>
      </c>
      <c r="C14" s="19" t="s">
        <v>14</v>
      </c>
      <c r="D14" s="51">
        <v>14</v>
      </c>
      <c r="E14" s="51"/>
      <c r="F14" s="51"/>
      <c r="G14" s="51"/>
      <c r="H14" s="75">
        <f t="shared" si="0"/>
        <v>14</v>
      </c>
      <c r="K14" s="38">
        <v>12</v>
      </c>
      <c r="L14" s="93" t="s">
        <v>60</v>
      </c>
      <c r="M14" s="51">
        <v>13</v>
      </c>
      <c r="N14" s="51"/>
      <c r="O14" s="51"/>
      <c r="P14" s="51"/>
      <c r="Q14" s="20">
        <f t="shared" si="1"/>
        <v>13</v>
      </c>
    </row>
    <row r="15" spans="2:17">
      <c r="B15" s="23">
        <v>13</v>
      </c>
      <c r="C15" s="26" t="s">
        <v>24</v>
      </c>
      <c r="D15" s="51">
        <v>13</v>
      </c>
      <c r="E15" s="51"/>
      <c r="F15" s="51"/>
      <c r="G15" s="51"/>
      <c r="H15" s="75">
        <f t="shared" si="0"/>
        <v>13</v>
      </c>
      <c r="K15" s="138">
        <v>13</v>
      </c>
      <c r="L15" s="93" t="s">
        <v>61</v>
      </c>
      <c r="M15" s="137">
        <v>12</v>
      </c>
      <c r="N15" s="136"/>
      <c r="O15" s="136"/>
      <c r="P15" s="136"/>
      <c r="Q15" s="137">
        <f t="shared" si="1"/>
        <v>12</v>
      </c>
    </row>
    <row r="16" spans="2:17">
      <c r="B16" s="38">
        <v>14</v>
      </c>
      <c r="C16" s="26" t="s">
        <v>31</v>
      </c>
      <c r="D16" s="51">
        <v>12</v>
      </c>
      <c r="E16" s="51"/>
      <c r="F16" s="51"/>
      <c r="G16" s="51"/>
      <c r="H16" s="75">
        <f t="shared" si="0"/>
        <v>12</v>
      </c>
    </row>
    <row r="17" spans="2:17">
      <c r="B17" s="38">
        <v>15</v>
      </c>
      <c r="C17" s="26" t="s">
        <v>32</v>
      </c>
      <c r="D17" s="51">
        <v>11</v>
      </c>
      <c r="E17" s="51"/>
      <c r="F17" s="51"/>
      <c r="G17" s="51"/>
      <c r="H17" s="75">
        <f t="shared" si="0"/>
        <v>11</v>
      </c>
    </row>
    <row r="18" spans="2:17">
      <c r="B18" s="38">
        <v>16</v>
      </c>
      <c r="C18" s="26" t="s">
        <v>34</v>
      </c>
      <c r="D18" s="51">
        <v>10</v>
      </c>
      <c r="E18" s="51"/>
      <c r="F18" s="51"/>
      <c r="G18" s="51"/>
      <c r="H18" s="75">
        <f t="shared" si="0"/>
        <v>10</v>
      </c>
    </row>
    <row r="19" spans="2:17">
      <c r="B19" s="38">
        <v>17</v>
      </c>
      <c r="C19" s="26" t="s">
        <v>35</v>
      </c>
      <c r="D19" s="51">
        <v>9</v>
      </c>
      <c r="E19" s="51"/>
      <c r="F19" s="51"/>
      <c r="G19" s="51"/>
      <c r="H19" s="75">
        <f t="shared" si="0"/>
        <v>9</v>
      </c>
    </row>
    <row r="20" spans="2:17">
      <c r="B20" s="38">
        <v>18</v>
      </c>
      <c r="C20" s="26" t="s">
        <v>37</v>
      </c>
      <c r="D20" s="51">
        <v>8</v>
      </c>
      <c r="E20" s="51"/>
      <c r="F20" s="51"/>
      <c r="G20" s="51"/>
      <c r="H20" s="75">
        <f t="shared" si="0"/>
        <v>8</v>
      </c>
      <c r="K20" s="52"/>
      <c r="L20" s="72" t="s">
        <v>81</v>
      </c>
      <c r="M20" s="73" t="s">
        <v>75</v>
      </c>
      <c r="N20" s="52" t="s">
        <v>76</v>
      </c>
      <c r="O20" s="73" t="s">
        <v>77</v>
      </c>
      <c r="P20" s="73" t="s">
        <v>78</v>
      </c>
      <c r="Q20" s="73" t="s">
        <v>79</v>
      </c>
    </row>
    <row r="21" spans="2:17">
      <c r="B21" s="38">
        <v>19</v>
      </c>
      <c r="C21" s="26" t="s">
        <v>38</v>
      </c>
      <c r="D21" s="51">
        <v>7</v>
      </c>
      <c r="E21" s="51"/>
      <c r="F21" s="51"/>
      <c r="G21" s="51"/>
      <c r="H21" s="75">
        <f t="shared" si="0"/>
        <v>7</v>
      </c>
      <c r="K21" s="10">
        <v>1</v>
      </c>
      <c r="L21" s="100" t="s">
        <v>35</v>
      </c>
      <c r="M21" s="68">
        <v>29</v>
      </c>
      <c r="N21" s="74"/>
      <c r="O21" s="74"/>
      <c r="P21" s="74"/>
      <c r="Q21" s="74">
        <f t="shared" ref="Q21:Q35" si="2">SUM(M21:P21)</f>
        <v>29</v>
      </c>
    </row>
    <row r="22" spans="2:17">
      <c r="B22" s="38">
        <v>20</v>
      </c>
      <c r="C22" s="26" t="s">
        <v>39</v>
      </c>
      <c r="D22" s="51">
        <v>5</v>
      </c>
      <c r="E22" s="51"/>
      <c r="F22" s="51"/>
      <c r="G22" s="51"/>
      <c r="H22" s="75">
        <f t="shared" si="0"/>
        <v>5</v>
      </c>
      <c r="K22" s="12">
        <v>2</v>
      </c>
      <c r="L22" s="100" t="s">
        <v>57</v>
      </c>
      <c r="M22" s="69">
        <v>27</v>
      </c>
      <c r="N22" s="14"/>
      <c r="O22" s="14"/>
      <c r="P22" s="14"/>
      <c r="Q22" s="74">
        <f t="shared" si="2"/>
        <v>27</v>
      </c>
    </row>
    <row r="23" spans="2:17">
      <c r="B23" s="38">
        <v>21</v>
      </c>
      <c r="C23" s="26" t="s">
        <v>40</v>
      </c>
      <c r="D23" s="51">
        <v>4</v>
      </c>
      <c r="E23" s="51"/>
      <c r="F23" s="51"/>
      <c r="G23" s="51"/>
      <c r="H23" s="75">
        <f t="shared" si="0"/>
        <v>4</v>
      </c>
      <c r="K23" s="12">
        <v>3</v>
      </c>
      <c r="L23" s="100" t="s">
        <v>37</v>
      </c>
      <c r="M23" s="47">
        <v>25</v>
      </c>
      <c r="N23" s="47"/>
      <c r="O23" s="47"/>
      <c r="P23" s="47"/>
      <c r="Q23" s="74">
        <f t="shared" si="2"/>
        <v>25</v>
      </c>
    </row>
    <row r="24" spans="2:17">
      <c r="B24" s="38">
        <v>22</v>
      </c>
      <c r="C24" s="26" t="s">
        <v>41</v>
      </c>
      <c r="D24" s="51">
        <v>3</v>
      </c>
      <c r="E24" s="51"/>
      <c r="F24" s="51"/>
      <c r="G24" s="51"/>
      <c r="H24" s="75">
        <f t="shared" si="0"/>
        <v>3</v>
      </c>
      <c r="K24" s="23">
        <v>4</v>
      </c>
      <c r="L24" s="63" t="s">
        <v>83</v>
      </c>
      <c r="M24" s="51">
        <v>23</v>
      </c>
      <c r="N24" s="49"/>
      <c r="O24" s="49"/>
      <c r="P24" s="49"/>
      <c r="Q24" s="75">
        <f t="shared" si="2"/>
        <v>23</v>
      </c>
    </row>
    <row r="25" spans="2:17">
      <c r="B25" s="38">
        <v>23</v>
      </c>
      <c r="C25" s="19" t="s">
        <v>42</v>
      </c>
      <c r="D25" s="51">
        <v>2</v>
      </c>
      <c r="E25" s="51"/>
      <c r="F25" s="51"/>
      <c r="G25" s="51"/>
      <c r="H25" s="75">
        <f t="shared" si="0"/>
        <v>2</v>
      </c>
      <c r="K25" s="23">
        <v>4</v>
      </c>
      <c r="L25" s="26" t="s">
        <v>58</v>
      </c>
      <c r="M25" s="51">
        <v>21</v>
      </c>
      <c r="N25" s="49"/>
      <c r="O25" s="49"/>
      <c r="P25" s="49"/>
      <c r="Q25" s="75">
        <f t="shared" si="2"/>
        <v>21</v>
      </c>
    </row>
    <row r="26" spans="2:17">
      <c r="B26" s="38">
        <v>24</v>
      </c>
      <c r="C26" s="26" t="s">
        <v>44</v>
      </c>
      <c r="D26" s="51">
        <v>1</v>
      </c>
      <c r="E26" s="51"/>
      <c r="F26" s="51"/>
      <c r="G26" s="51"/>
      <c r="H26" s="75">
        <f t="shared" si="0"/>
        <v>1</v>
      </c>
      <c r="K26" s="23">
        <v>5</v>
      </c>
      <c r="L26" s="115" t="s">
        <v>56</v>
      </c>
      <c r="M26" s="51">
        <v>20</v>
      </c>
      <c r="N26" s="49"/>
      <c r="O26" s="49"/>
      <c r="P26" s="49"/>
      <c r="Q26" s="75">
        <f t="shared" si="2"/>
        <v>20</v>
      </c>
    </row>
    <row r="27" spans="2:17">
      <c r="B27" s="38">
        <v>25</v>
      </c>
      <c r="C27" s="48"/>
      <c r="D27" s="55">
        <v>1</v>
      </c>
      <c r="E27" s="55"/>
      <c r="F27" s="55"/>
      <c r="G27" s="55"/>
      <c r="H27" s="75">
        <f t="shared" si="0"/>
        <v>1</v>
      </c>
      <c r="K27" s="23">
        <v>3</v>
      </c>
      <c r="L27" s="26" t="s">
        <v>38</v>
      </c>
      <c r="M27" s="51">
        <v>19</v>
      </c>
      <c r="N27" s="51"/>
      <c r="O27" s="51"/>
      <c r="P27" s="51"/>
      <c r="Q27" s="75">
        <f t="shared" si="2"/>
        <v>19</v>
      </c>
    </row>
    <row r="28" spans="2:17">
      <c r="B28" s="38">
        <v>26</v>
      </c>
      <c r="C28" s="48"/>
      <c r="D28" s="55">
        <v>1</v>
      </c>
      <c r="E28" s="55"/>
      <c r="F28" s="55"/>
      <c r="G28" s="55"/>
      <c r="H28" s="75">
        <f t="shared" si="0"/>
        <v>1</v>
      </c>
      <c r="K28" s="23">
        <v>8</v>
      </c>
      <c r="L28" s="26" t="s">
        <v>39</v>
      </c>
      <c r="M28" s="51">
        <v>18</v>
      </c>
      <c r="N28" s="51"/>
      <c r="O28" s="51"/>
      <c r="P28" s="51"/>
      <c r="Q28" s="75">
        <f t="shared" si="2"/>
        <v>18</v>
      </c>
    </row>
    <row r="29" spans="2:17">
      <c r="B29" s="38">
        <v>27</v>
      </c>
      <c r="C29" s="50"/>
      <c r="D29" s="55">
        <v>1</v>
      </c>
      <c r="E29" s="55"/>
      <c r="F29" s="55"/>
      <c r="G29" s="55"/>
      <c r="H29" s="75">
        <f t="shared" si="0"/>
        <v>1</v>
      </c>
      <c r="K29" s="38">
        <v>9</v>
      </c>
      <c r="L29" s="19" t="s">
        <v>40</v>
      </c>
      <c r="M29" s="51">
        <v>17</v>
      </c>
      <c r="N29" s="51"/>
      <c r="O29" s="51"/>
      <c r="P29" s="51"/>
      <c r="Q29" s="75">
        <f t="shared" si="2"/>
        <v>17</v>
      </c>
    </row>
    <row r="30" spans="2:17">
      <c r="B30" s="38">
        <v>28</v>
      </c>
      <c r="C30" s="48"/>
      <c r="D30" s="55">
        <v>1</v>
      </c>
      <c r="E30" s="55"/>
      <c r="F30" s="55"/>
      <c r="G30" s="55"/>
      <c r="H30" s="75">
        <f t="shared" si="0"/>
        <v>1</v>
      </c>
      <c r="K30" s="38">
        <v>10</v>
      </c>
      <c r="L30" s="26" t="s">
        <v>59</v>
      </c>
      <c r="M30" s="51">
        <v>15</v>
      </c>
      <c r="N30" s="51"/>
      <c r="O30" s="51"/>
      <c r="P30" s="51"/>
      <c r="Q30" s="75">
        <f t="shared" si="2"/>
        <v>15</v>
      </c>
    </row>
    <row r="31" spans="2:17">
      <c r="B31" s="38">
        <v>29</v>
      </c>
      <c r="C31" s="48"/>
      <c r="D31" s="55">
        <v>1</v>
      </c>
      <c r="E31" s="55"/>
      <c r="F31" s="55"/>
      <c r="G31" s="55"/>
      <c r="H31" s="75">
        <f t="shared" si="0"/>
        <v>1</v>
      </c>
      <c r="K31" s="38">
        <v>11</v>
      </c>
      <c r="L31" s="26" t="s">
        <v>41</v>
      </c>
      <c r="M31" s="51">
        <v>14</v>
      </c>
      <c r="N31" s="51"/>
      <c r="O31" s="51"/>
      <c r="P31" s="51"/>
      <c r="Q31" s="75">
        <f t="shared" si="2"/>
        <v>14</v>
      </c>
    </row>
    <row r="32" spans="2:17">
      <c r="B32" s="38">
        <v>30</v>
      </c>
      <c r="C32" s="48"/>
      <c r="D32" s="55">
        <v>1</v>
      </c>
      <c r="E32" s="55"/>
      <c r="F32" s="55"/>
      <c r="G32" s="55"/>
      <c r="H32" s="75">
        <f t="shared" si="0"/>
        <v>1</v>
      </c>
      <c r="K32" s="38">
        <v>12</v>
      </c>
      <c r="L32" s="26" t="s">
        <v>42</v>
      </c>
      <c r="M32" s="51">
        <v>13</v>
      </c>
      <c r="N32" s="51"/>
      <c r="O32" s="51"/>
      <c r="P32" s="51"/>
      <c r="Q32" s="75">
        <f t="shared" si="2"/>
        <v>13</v>
      </c>
    </row>
    <row r="33" spans="2:17">
      <c r="C33" s="9"/>
      <c r="K33" s="38">
        <v>13</v>
      </c>
      <c r="L33" s="26" t="s">
        <v>60</v>
      </c>
      <c r="M33" s="51">
        <v>12</v>
      </c>
      <c r="N33" s="51"/>
      <c r="O33" s="51"/>
      <c r="P33" s="51"/>
      <c r="Q33" s="75">
        <f t="shared" si="2"/>
        <v>12</v>
      </c>
    </row>
    <row r="34" spans="2:17">
      <c r="C34" s="9"/>
      <c r="K34" s="138">
        <v>14</v>
      </c>
      <c r="L34" s="26" t="s">
        <v>84</v>
      </c>
      <c r="M34" s="137">
        <v>11</v>
      </c>
      <c r="N34" s="136"/>
      <c r="O34" s="136"/>
      <c r="P34" s="136"/>
      <c r="Q34" s="137">
        <f t="shared" si="2"/>
        <v>11</v>
      </c>
    </row>
    <row r="35" spans="2:17">
      <c r="C35" s="9"/>
      <c r="K35" s="138">
        <v>15</v>
      </c>
      <c r="L35" s="26" t="s">
        <v>61</v>
      </c>
      <c r="M35" s="137">
        <v>10</v>
      </c>
      <c r="N35" s="136"/>
      <c r="O35" s="136"/>
      <c r="P35" s="136"/>
      <c r="Q35" s="137">
        <f t="shared" si="2"/>
        <v>10</v>
      </c>
    </row>
    <row r="36" spans="2:17">
      <c r="B36" s="52"/>
      <c r="C36" s="72" t="s">
        <v>82</v>
      </c>
      <c r="D36" s="73" t="s">
        <v>75</v>
      </c>
      <c r="E36" s="52" t="s">
        <v>76</v>
      </c>
      <c r="F36" s="73" t="s">
        <v>77</v>
      </c>
      <c r="G36" s="73" t="s">
        <v>78</v>
      </c>
      <c r="H36" s="73" t="s">
        <v>79</v>
      </c>
      <c r="Q36" s="139"/>
    </row>
    <row r="37" spans="2:17">
      <c r="B37" s="10">
        <v>1</v>
      </c>
      <c r="C37" s="100" t="s">
        <v>66</v>
      </c>
      <c r="D37" s="76">
        <v>29</v>
      </c>
      <c r="E37" s="76"/>
      <c r="F37" s="76"/>
      <c r="G37" s="76"/>
      <c r="H37" s="74">
        <f t="shared" ref="H37:H48" si="3">SUM(D37:G37)</f>
        <v>29</v>
      </c>
    </row>
    <row r="38" spans="2:17">
      <c r="B38" s="12">
        <v>2</v>
      </c>
      <c r="C38" s="127" t="s">
        <v>67</v>
      </c>
      <c r="D38" s="47">
        <v>27</v>
      </c>
      <c r="E38" s="47"/>
      <c r="F38" s="47"/>
      <c r="G38" s="47"/>
      <c r="H38" s="74">
        <f t="shared" si="3"/>
        <v>27</v>
      </c>
    </row>
    <row r="39" spans="2:17">
      <c r="B39" s="12">
        <v>3</v>
      </c>
      <c r="C39" s="100" t="s">
        <v>89</v>
      </c>
      <c r="D39" s="47">
        <v>25</v>
      </c>
      <c r="E39" s="47"/>
      <c r="F39" s="47"/>
      <c r="G39" s="47"/>
      <c r="H39" s="74">
        <f t="shared" si="3"/>
        <v>25</v>
      </c>
    </row>
    <row r="40" spans="2:17">
      <c r="B40" s="18">
        <v>4</v>
      </c>
      <c r="C40" s="63" t="s">
        <v>85</v>
      </c>
      <c r="D40" s="51">
        <v>23</v>
      </c>
      <c r="E40" s="49"/>
      <c r="F40" s="49"/>
      <c r="G40" s="49"/>
      <c r="H40" s="75">
        <f t="shared" si="3"/>
        <v>23</v>
      </c>
    </row>
    <row r="41" spans="2:17">
      <c r="B41" s="23">
        <v>5</v>
      </c>
      <c r="C41" s="115" t="s">
        <v>68</v>
      </c>
      <c r="D41" s="51">
        <v>21</v>
      </c>
      <c r="E41" s="51"/>
      <c r="F41" s="51"/>
      <c r="G41" s="51"/>
      <c r="H41" s="75">
        <f t="shared" si="3"/>
        <v>21</v>
      </c>
    </row>
    <row r="42" spans="2:17">
      <c r="B42" s="23">
        <v>6</v>
      </c>
      <c r="C42" s="131" t="s">
        <v>69</v>
      </c>
      <c r="D42" s="51">
        <v>20</v>
      </c>
      <c r="E42" s="51"/>
      <c r="F42" s="51"/>
      <c r="G42" s="51"/>
      <c r="H42" s="75">
        <f t="shared" si="3"/>
        <v>20</v>
      </c>
    </row>
    <row r="43" spans="2:17">
      <c r="B43" s="18">
        <v>7</v>
      </c>
      <c r="C43" s="134" t="s">
        <v>70</v>
      </c>
      <c r="D43" s="77">
        <v>19</v>
      </c>
      <c r="E43" s="78"/>
      <c r="F43" s="78"/>
      <c r="G43" s="78"/>
      <c r="H43" s="75">
        <f t="shared" si="3"/>
        <v>19</v>
      </c>
      <c r="I43" s="79"/>
    </row>
    <row r="44" spans="2:17">
      <c r="B44" s="23">
        <v>8</v>
      </c>
      <c r="C44" s="134" t="s">
        <v>71</v>
      </c>
      <c r="D44" s="77">
        <v>18</v>
      </c>
      <c r="E44" s="77"/>
      <c r="F44" s="77"/>
      <c r="G44" s="77"/>
      <c r="H44" s="75">
        <f t="shared" si="3"/>
        <v>18</v>
      </c>
      <c r="I44" s="79"/>
    </row>
    <row r="45" spans="2:17">
      <c r="B45" s="23">
        <v>9</v>
      </c>
      <c r="C45" s="135" t="s">
        <v>72</v>
      </c>
      <c r="D45" s="80">
        <v>17</v>
      </c>
      <c r="E45" s="20"/>
      <c r="F45" s="20"/>
      <c r="G45" s="20"/>
      <c r="H45" s="75">
        <f t="shared" si="3"/>
        <v>17</v>
      </c>
      <c r="I45" s="79"/>
    </row>
    <row r="46" spans="2:17">
      <c r="B46" s="18">
        <v>10</v>
      </c>
      <c r="C46" s="26"/>
      <c r="D46" s="80">
        <v>16</v>
      </c>
      <c r="E46" s="20"/>
      <c r="F46" s="20"/>
      <c r="G46" s="20"/>
      <c r="H46" s="75">
        <f t="shared" si="3"/>
        <v>16</v>
      </c>
      <c r="I46" s="79"/>
    </row>
    <row r="47" spans="2:17">
      <c r="B47" s="23">
        <v>11</v>
      </c>
      <c r="C47" s="54"/>
      <c r="D47" s="51">
        <v>15</v>
      </c>
      <c r="E47" s="49"/>
      <c r="F47" s="49"/>
      <c r="G47" s="49"/>
      <c r="H47" s="75">
        <f t="shared" si="3"/>
        <v>15</v>
      </c>
    </row>
    <row r="48" spans="2:17">
      <c r="B48" s="23">
        <v>12</v>
      </c>
      <c r="C48" s="54"/>
      <c r="D48" s="51">
        <v>14</v>
      </c>
      <c r="E48" s="51"/>
      <c r="F48" s="51"/>
      <c r="G48" s="51"/>
      <c r="H48" s="75">
        <f t="shared" si="3"/>
        <v>14</v>
      </c>
    </row>
  </sheetData>
  <pageMargins left="0.7" right="0.7" top="0.75" bottom="0.75" header="0.51180555555555496" footer="0.51180555555555496"/>
  <pageSetup paperSize="120" firstPageNumber="0" orientation="portrait" horizontalDpi="720" verticalDpi="72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="95" zoomScaleNormal="95" workbookViewId="0">
      <selection activeCell="H30" sqref="H30"/>
    </sheetView>
  </sheetViews>
  <sheetFormatPr defaultRowHeight="14.25"/>
  <cols>
    <col min="1" max="1" width="10.625"/>
    <col min="2" max="2" width="20.625" customWidth="1"/>
    <col min="3" max="3" width="20.25" customWidth="1"/>
    <col min="4" max="1025" width="10.625"/>
  </cols>
  <sheetData>
    <row r="1" spans="1:14" ht="15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"/>
    </row>
    <row r="2" spans="1:14" ht="30">
      <c r="A2" s="3" t="s">
        <v>3</v>
      </c>
      <c r="B2" s="3" t="s">
        <v>4</v>
      </c>
      <c r="C2" s="3" t="s">
        <v>5</v>
      </c>
      <c r="D2" s="4">
        <v>1</v>
      </c>
      <c r="E2" s="5">
        <v>2</v>
      </c>
      <c r="F2" s="5">
        <v>3</v>
      </c>
      <c r="G2" s="5">
        <v>4</v>
      </c>
      <c r="H2" s="5">
        <v>5</v>
      </c>
      <c r="I2" s="6">
        <v>6</v>
      </c>
      <c r="J2" s="3" t="s">
        <v>6</v>
      </c>
      <c r="K2" s="7" t="s">
        <v>7</v>
      </c>
      <c r="L2" s="7" t="s">
        <v>8</v>
      </c>
      <c r="M2" s="7" t="s">
        <v>9</v>
      </c>
      <c r="N2" s="8"/>
    </row>
    <row r="3" spans="1:14" ht="15">
      <c r="A3" s="10">
        <v>1</v>
      </c>
      <c r="B3" s="11" t="s">
        <v>12</v>
      </c>
      <c r="C3" s="12" t="s">
        <v>13</v>
      </c>
      <c r="D3" s="13">
        <v>289</v>
      </c>
      <c r="E3" s="14">
        <v>219</v>
      </c>
      <c r="F3" s="14">
        <v>224</v>
      </c>
      <c r="G3" s="14">
        <v>189</v>
      </c>
      <c r="H3" s="14">
        <v>167</v>
      </c>
      <c r="I3" s="14">
        <v>162</v>
      </c>
      <c r="J3" s="15"/>
      <c r="K3" s="16">
        <f t="shared" ref="K3:K26" si="0">I3+H3+G3+F3+E3+D3</f>
        <v>1250</v>
      </c>
      <c r="L3" s="16">
        <f t="shared" ref="L3:L26" si="1">K3+J3*6</f>
        <v>1250</v>
      </c>
      <c r="M3" s="15">
        <f t="shared" ref="M3:M26" si="2">AVERAGE(D3:I3)</f>
        <v>208.33333333333334</v>
      </c>
      <c r="N3" s="17"/>
    </row>
    <row r="4" spans="1:14" ht="15">
      <c r="A4" s="12">
        <v>2</v>
      </c>
      <c r="B4" s="11" t="s">
        <v>16</v>
      </c>
      <c r="C4" s="12" t="s">
        <v>13</v>
      </c>
      <c r="D4" s="14">
        <v>190</v>
      </c>
      <c r="E4" s="14">
        <v>222</v>
      </c>
      <c r="F4" s="14">
        <v>199</v>
      </c>
      <c r="G4" s="14">
        <v>205</v>
      </c>
      <c r="H4" s="14">
        <v>165</v>
      </c>
      <c r="I4" s="14">
        <v>203</v>
      </c>
      <c r="J4" s="15"/>
      <c r="K4" s="16">
        <f t="shared" si="0"/>
        <v>1184</v>
      </c>
      <c r="L4" s="16">
        <f t="shared" si="1"/>
        <v>1184</v>
      </c>
      <c r="M4" s="15">
        <f t="shared" si="2"/>
        <v>197.33333333333334</v>
      </c>
      <c r="N4" s="17"/>
    </row>
    <row r="5" spans="1:14" ht="15">
      <c r="A5" s="12">
        <v>3</v>
      </c>
      <c r="B5" s="11" t="s">
        <v>25</v>
      </c>
      <c r="C5" s="12" t="s">
        <v>13</v>
      </c>
      <c r="D5" s="14">
        <v>202</v>
      </c>
      <c r="E5" s="14">
        <v>190</v>
      </c>
      <c r="F5" s="14">
        <v>199</v>
      </c>
      <c r="G5" s="14">
        <v>175</v>
      </c>
      <c r="H5" s="14">
        <v>159</v>
      </c>
      <c r="I5" s="14">
        <v>166</v>
      </c>
      <c r="J5" s="15"/>
      <c r="K5" s="16">
        <f t="shared" si="0"/>
        <v>1091</v>
      </c>
      <c r="L5" s="16">
        <f t="shared" si="1"/>
        <v>1091</v>
      </c>
      <c r="M5" s="15">
        <f t="shared" si="2"/>
        <v>181.83333333333334</v>
      </c>
      <c r="N5" s="17"/>
    </row>
    <row r="6" spans="1:14" ht="15">
      <c r="A6" s="12">
        <v>4</v>
      </c>
      <c r="B6" s="11" t="s">
        <v>27</v>
      </c>
      <c r="C6" s="12" t="s">
        <v>28</v>
      </c>
      <c r="D6" s="14">
        <v>155</v>
      </c>
      <c r="E6" s="14">
        <v>193</v>
      </c>
      <c r="F6" s="14">
        <v>182</v>
      </c>
      <c r="G6" s="14">
        <v>189</v>
      </c>
      <c r="H6" s="14">
        <v>183</v>
      </c>
      <c r="I6" s="14">
        <v>183</v>
      </c>
      <c r="J6" s="15"/>
      <c r="K6" s="16">
        <f t="shared" si="0"/>
        <v>1085</v>
      </c>
      <c r="L6" s="16">
        <f t="shared" si="1"/>
        <v>1085</v>
      </c>
      <c r="M6" s="15">
        <f t="shared" si="2"/>
        <v>180.83333333333334</v>
      </c>
      <c r="N6" s="17"/>
    </row>
    <row r="7" spans="1:14" ht="15">
      <c r="A7" s="12">
        <v>5</v>
      </c>
      <c r="B7" s="11" t="s">
        <v>18</v>
      </c>
      <c r="C7" s="12" t="s">
        <v>19</v>
      </c>
      <c r="D7" s="14">
        <v>176</v>
      </c>
      <c r="E7" s="14">
        <v>157</v>
      </c>
      <c r="F7" s="14">
        <v>168</v>
      </c>
      <c r="G7" s="14">
        <v>190</v>
      </c>
      <c r="H7" s="14">
        <v>198</v>
      </c>
      <c r="I7" s="14">
        <v>190</v>
      </c>
      <c r="J7" s="15"/>
      <c r="K7" s="16">
        <f t="shared" si="0"/>
        <v>1079</v>
      </c>
      <c r="L7" s="16">
        <f t="shared" si="1"/>
        <v>1079</v>
      </c>
      <c r="M7" s="15">
        <f t="shared" si="2"/>
        <v>179.83333333333334</v>
      </c>
      <c r="N7" s="17"/>
    </row>
    <row r="8" spans="1:14" ht="15">
      <c r="A8" s="12">
        <v>6</v>
      </c>
      <c r="B8" s="11" t="s">
        <v>29</v>
      </c>
      <c r="C8" s="12" t="s">
        <v>13</v>
      </c>
      <c r="D8" s="14">
        <v>198</v>
      </c>
      <c r="E8" s="14">
        <v>150</v>
      </c>
      <c r="F8" s="14">
        <v>199</v>
      </c>
      <c r="G8" s="14">
        <v>190</v>
      </c>
      <c r="H8" s="14">
        <v>162</v>
      </c>
      <c r="I8" s="14">
        <v>177</v>
      </c>
      <c r="J8" s="15"/>
      <c r="K8" s="16">
        <f t="shared" si="0"/>
        <v>1076</v>
      </c>
      <c r="L8" s="16">
        <f t="shared" si="1"/>
        <v>1076</v>
      </c>
      <c r="M8" s="15">
        <f t="shared" si="2"/>
        <v>179.33333333333334</v>
      </c>
      <c r="N8" s="17"/>
    </row>
    <row r="9" spans="1:14" ht="15">
      <c r="A9" s="12">
        <v>7</v>
      </c>
      <c r="B9" s="11" t="s">
        <v>22</v>
      </c>
      <c r="C9" s="12" t="s">
        <v>23</v>
      </c>
      <c r="D9" s="14">
        <v>121</v>
      </c>
      <c r="E9" s="14">
        <v>148</v>
      </c>
      <c r="F9" s="14">
        <v>158</v>
      </c>
      <c r="G9" s="14">
        <v>181</v>
      </c>
      <c r="H9" s="14">
        <v>235</v>
      </c>
      <c r="I9" s="14">
        <v>228</v>
      </c>
      <c r="J9" s="15"/>
      <c r="K9" s="16">
        <f t="shared" si="0"/>
        <v>1071</v>
      </c>
      <c r="L9" s="16">
        <f t="shared" si="1"/>
        <v>1071</v>
      </c>
      <c r="M9" s="15">
        <f t="shared" si="2"/>
        <v>178.5</v>
      </c>
      <c r="N9" s="17"/>
    </row>
    <row r="10" spans="1:14" ht="15">
      <c r="A10" s="12">
        <v>8</v>
      </c>
      <c r="B10" s="11" t="s">
        <v>30</v>
      </c>
      <c r="C10" s="12" t="s">
        <v>19</v>
      </c>
      <c r="D10" s="14">
        <v>149</v>
      </c>
      <c r="E10" s="14">
        <v>170</v>
      </c>
      <c r="F10" s="14">
        <v>182</v>
      </c>
      <c r="G10" s="14">
        <v>180</v>
      </c>
      <c r="H10" s="14">
        <v>166</v>
      </c>
      <c r="I10" s="14">
        <v>219</v>
      </c>
      <c r="J10" s="15"/>
      <c r="K10" s="16">
        <f t="shared" si="0"/>
        <v>1066</v>
      </c>
      <c r="L10" s="16">
        <f t="shared" si="1"/>
        <v>1066</v>
      </c>
      <c r="M10" s="15">
        <f t="shared" si="2"/>
        <v>177.66666666666666</v>
      </c>
      <c r="N10" s="17"/>
    </row>
    <row r="11" spans="1:14" ht="15">
      <c r="A11" s="92">
        <v>9</v>
      </c>
      <c r="B11" s="142" t="s">
        <v>26</v>
      </c>
      <c r="C11" s="92" t="s">
        <v>23</v>
      </c>
      <c r="D11" s="116">
        <v>186</v>
      </c>
      <c r="E11" s="116">
        <v>177</v>
      </c>
      <c r="F11" s="116">
        <v>146</v>
      </c>
      <c r="G11" s="116">
        <v>186</v>
      </c>
      <c r="H11" s="116">
        <v>203</v>
      </c>
      <c r="I11" s="116">
        <v>166</v>
      </c>
      <c r="J11" s="140"/>
      <c r="K11" s="141">
        <f t="shared" si="0"/>
        <v>1064</v>
      </c>
      <c r="L11" s="141">
        <f t="shared" si="1"/>
        <v>1064</v>
      </c>
      <c r="M11" s="140">
        <f t="shared" si="2"/>
        <v>177.33333333333334</v>
      </c>
      <c r="N11" s="17"/>
    </row>
    <row r="12" spans="1:14" ht="15">
      <c r="A12" s="92">
        <v>10</v>
      </c>
      <c r="B12" s="115" t="s">
        <v>24</v>
      </c>
      <c r="C12" s="92" t="s">
        <v>23</v>
      </c>
      <c r="D12" s="116">
        <v>170</v>
      </c>
      <c r="E12" s="116">
        <v>160</v>
      </c>
      <c r="F12" s="116">
        <v>167</v>
      </c>
      <c r="G12" s="116">
        <v>165</v>
      </c>
      <c r="H12" s="116">
        <v>192</v>
      </c>
      <c r="I12" s="116">
        <v>201</v>
      </c>
      <c r="J12" s="140"/>
      <c r="K12" s="141">
        <f t="shared" si="0"/>
        <v>1055</v>
      </c>
      <c r="L12" s="141">
        <f t="shared" si="1"/>
        <v>1055</v>
      </c>
      <c r="M12" s="140">
        <f t="shared" si="2"/>
        <v>175.83333333333334</v>
      </c>
      <c r="N12" s="17"/>
    </row>
    <row r="13" spans="1:14" ht="15">
      <c r="A13" s="92">
        <v>11</v>
      </c>
      <c r="B13" s="93" t="s">
        <v>20</v>
      </c>
      <c r="C13" s="96" t="s">
        <v>21</v>
      </c>
      <c r="D13" s="97">
        <v>159</v>
      </c>
      <c r="E13" s="97">
        <v>159</v>
      </c>
      <c r="F13" s="97">
        <v>166</v>
      </c>
      <c r="G13" s="97">
        <v>153</v>
      </c>
      <c r="H13" s="97">
        <v>230</v>
      </c>
      <c r="I13" s="97">
        <v>137</v>
      </c>
      <c r="J13" s="143"/>
      <c r="K13" s="99">
        <f t="shared" si="0"/>
        <v>1004</v>
      </c>
      <c r="L13" s="99">
        <f t="shared" si="1"/>
        <v>1004</v>
      </c>
      <c r="M13" s="140">
        <f t="shared" si="2"/>
        <v>167.33333333333334</v>
      </c>
      <c r="N13" s="17"/>
    </row>
    <row r="14" spans="1:14" ht="15">
      <c r="A14" s="23">
        <v>12</v>
      </c>
      <c r="B14" s="26" t="s">
        <v>31</v>
      </c>
      <c r="C14" s="23" t="s">
        <v>19</v>
      </c>
      <c r="D14" s="20">
        <v>160</v>
      </c>
      <c r="E14" s="20">
        <v>143</v>
      </c>
      <c r="F14" s="20">
        <v>192</v>
      </c>
      <c r="G14" s="20">
        <v>169</v>
      </c>
      <c r="H14" s="20">
        <v>170</v>
      </c>
      <c r="I14" s="20">
        <v>167</v>
      </c>
      <c r="J14" s="21"/>
      <c r="K14" s="22">
        <f t="shared" si="0"/>
        <v>1001</v>
      </c>
      <c r="L14" s="22">
        <f t="shared" si="1"/>
        <v>1001</v>
      </c>
      <c r="M14" s="21">
        <f t="shared" si="2"/>
        <v>166.83333333333334</v>
      </c>
      <c r="N14" s="17"/>
    </row>
    <row r="15" spans="1:14" ht="15">
      <c r="A15" s="23">
        <v>13</v>
      </c>
      <c r="B15" s="19" t="s">
        <v>17</v>
      </c>
      <c r="C15" s="23" t="s">
        <v>15</v>
      </c>
      <c r="D15" s="20">
        <v>188</v>
      </c>
      <c r="E15" s="20">
        <v>145</v>
      </c>
      <c r="F15" s="20">
        <v>147</v>
      </c>
      <c r="G15" s="20">
        <v>168</v>
      </c>
      <c r="H15" s="20">
        <v>171</v>
      </c>
      <c r="I15" s="20">
        <v>171</v>
      </c>
      <c r="J15" s="21"/>
      <c r="K15" s="22">
        <f t="shared" si="0"/>
        <v>990</v>
      </c>
      <c r="L15" s="22">
        <f t="shared" si="1"/>
        <v>990</v>
      </c>
      <c r="M15" s="21">
        <f t="shared" si="2"/>
        <v>165</v>
      </c>
      <c r="N15" s="17"/>
    </row>
    <row r="16" spans="1:14" ht="15">
      <c r="A16" s="23">
        <v>14</v>
      </c>
      <c r="B16" s="115" t="s">
        <v>32</v>
      </c>
      <c r="C16" s="92" t="s">
        <v>33</v>
      </c>
      <c r="D16" s="116">
        <v>153</v>
      </c>
      <c r="E16" s="116">
        <v>170</v>
      </c>
      <c r="F16" s="116">
        <v>216</v>
      </c>
      <c r="G16" s="116">
        <v>139</v>
      </c>
      <c r="H16" s="116">
        <v>132</v>
      </c>
      <c r="I16" s="116">
        <v>154</v>
      </c>
      <c r="J16" s="140"/>
      <c r="K16" s="141">
        <f t="shared" si="0"/>
        <v>964</v>
      </c>
      <c r="L16" s="141">
        <f t="shared" si="1"/>
        <v>964</v>
      </c>
      <c r="M16" s="21">
        <f t="shared" si="2"/>
        <v>160.66666666666666</v>
      </c>
      <c r="N16" s="17"/>
    </row>
    <row r="17" spans="1:14" ht="15">
      <c r="A17" s="23">
        <v>15</v>
      </c>
      <c r="B17" s="26" t="s">
        <v>35</v>
      </c>
      <c r="C17" s="23" t="s">
        <v>13</v>
      </c>
      <c r="D17" s="20">
        <v>149</v>
      </c>
      <c r="E17" s="20">
        <v>136</v>
      </c>
      <c r="F17" s="20">
        <v>146</v>
      </c>
      <c r="G17" s="20">
        <v>167</v>
      </c>
      <c r="H17" s="20">
        <v>151</v>
      </c>
      <c r="I17" s="20">
        <v>208</v>
      </c>
      <c r="J17" s="21"/>
      <c r="K17" s="22">
        <f t="shared" si="0"/>
        <v>957</v>
      </c>
      <c r="L17" s="22">
        <f t="shared" si="1"/>
        <v>957</v>
      </c>
      <c r="M17" s="21">
        <f t="shared" si="2"/>
        <v>159.5</v>
      </c>
      <c r="N17" s="17"/>
    </row>
    <row r="18" spans="1:14" ht="15">
      <c r="A18" s="23">
        <v>16</v>
      </c>
      <c r="B18" s="26" t="s">
        <v>14</v>
      </c>
      <c r="C18" s="23" t="s">
        <v>15</v>
      </c>
      <c r="D18" s="20">
        <v>150</v>
      </c>
      <c r="E18" s="20">
        <v>137</v>
      </c>
      <c r="F18" s="20">
        <v>155</v>
      </c>
      <c r="G18" s="20">
        <v>157</v>
      </c>
      <c r="H18" s="20">
        <v>179</v>
      </c>
      <c r="I18" s="20">
        <v>137</v>
      </c>
      <c r="J18" s="21"/>
      <c r="K18" s="22">
        <f t="shared" si="0"/>
        <v>915</v>
      </c>
      <c r="L18" s="22">
        <f t="shared" si="1"/>
        <v>915</v>
      </c>
      <c r="M18" s="21">
        <f t="shared" si="2"/>
        <v>152.5</v>
      </c>
      <c r="N18" s="17"/>
    </row>
    <row r="19" spans="1:14" ht="15">
      <c r="A19" s="23">
        <v>17</v>
      </c>
      <c r="B19" s="26" t="s">
        <v>34</v>
      </c>
      <c r="C19" s="23" t="s">
        <v>13</v>
      </c>
      <c r="D19" s="20">
        <v>152</v>
      </c>
      <c r="E19" s="20">
        <v>178</v>
      </c>
      <c r="F19" s="20">
        <v>100</v>
      </c>
      <c r="G19" s="20">
        <v>125</v>
      </c>
      <c r="H19" s="20">
        <v>188</v>
      </c>
      <c r="I19" s="20">
        <v>171</v>
      </c>
      <c r="J19" s="21"/>
      <c r="K19" s="22">
        <f t="shared" si="0"/>
        <v>914</v>
      </c>
      <c r="L19" s="22">
        <f t="shared" si="1"/>
        <v>914</v>
      </c>
      <c r="M19" s="21">
        <f t="shared" si="2"/>
        <v>152.33333333333334</v>
      </c>
      <c r="N19" s="17"/>
    </row>
    <row r="20" spans="1:14" ht="15">
      <c r="A20" s="23">
        <v>18</v>
      </c>
      <c r="B20" s="26" t="s">
        <v>37</v>
      </c>
      <c r="C20" s="23" t="s">
        <v>15</v>
      </c>
      <c r="D20" s="20">
        <v>167</v>
      </c>
      <c r="E20" s="20">
        <v>120</v>
      </c>
      <c r="F20" s="20">
        <v>186</v>
      </c>
      <c r="G20" s="20">
        <v>138</v>
      </c>
      <c r="H20" s="20">
        <v>128</v>
      </c>
      <c r="I20" s="20">
        <v>133</v>
      </c>
      <c r="J20" s="21"/>
      <c r="K20" s="22">
        <f t="shared" si="0"/>
        <v>872</v>
      </c>
      <c r="L20" s="22">
        <f t="shared" si="1"/>
        <v>872</v>
      </c>
      <c r="M20" s="21">
        <f t="shared" si="2"/>
        <v>145.33333333333334</v>
      </c>
      <c r="N20" s="17"/>
    </row>
    <row r="21" spans="1:14" ht="15">
      <c r="A21" s="23">
        <v>19</v>
      </c>
      <c r="B21" s="26" t="s">
        <v>38</v>
      </c>
      <c r="C21" s="23" t="s">
        <v>33</v>
      </c>
      <c r="D21" s="20">
        <v>134</v>
      </c>
      <c r="E21" s="20">
        <v>146</v>
      </c>
      <c r="F21" s="20">
        <v>133</v>
      </c>
      <c r="G21" s="20">
        <v>155</v>
      </c>
      <c r="H21" s="20">
        <v>117</v>
      </c>
      <c r="I21" s="20">
        <v>140</v>
      </c>
      <c r="J21" s="21"/>
      <c r="K21" s="22">
        <f t="shared" si="0"/>
        <v>825</v>
      </c>
      <c r="L21" s="22">
        <f t="shared" si="1"/>
        <v>825</v>
      </c>
      <c r="M21" s="21">
        <f t="shared" si="2"/>
        <v>137.5</v>
      </c>
      <c r="N21" s="17"/>
    </row>
    <row r="22" spans="1:14" ht="15">
      <c r="A22" s="23">
        <v>20</v>
      </c>
      <c r="B22" s="26" t="s">
        <v>39</v>
      </c>
      <c r="C22" s="23" t="s">
        <v>28</v>
      </c>
      <c r="D22" s="20">
        <v>167</v>
      </c>
      <c r="E22" s="20">
        <v>144</v>
      </c>
      <c r="F22" s="20">
        <v>115</v>
      </c>
      <c r="G22" s="20">
        <v>149</v>
      </c>
      <c r="H22" s="20">
        <v>121</v>
      </c>
      <c r="I22" s="20">
        <v>120</v>
      </c>
      <c r="J22" s="21"/>
      <c r="K22" s="22">
        <f t="shared" si="0"/>
        <v>816</v>
      </c>
      <c r="L22" s="22">
        <f t="shared" si="1"/>
        <v>816</v>
      </c>
      <c r="M22" s="21">
        <f t="shared" si="2"/>
        <v>136</v>
      </c>
      <c r="N22" s="17"/>
    </row>
    <row r="23" spans="1:14" ht="15">
      <c r="A23" s="23">
        <v>21</v>
      </c>
      <c r="B23" s="26" t="s">
        <v>40</v>
      </c>
      <c r="C23" s="23" t="s">
        <v>28</v>
      </c>
      <c r="D23" s="20">
        <v>108</v>
      </c>
      <c r="E23" s="20">
        <v>150</v>
      </c>
      <c r="F23" s="20">
        <v>140</v>
      </c>
      <c r="G23" s="20">
        <v>112</v>
      </c>
      <c r="H23" s="20">
        <v>157</v>
      </c>
      <c r="I23" s="20">
        <v>147</v>
      </c>
      <c r="J23" s="21"/>
      <c r="K23" s="22">
        <f t="shared" si="0"/>
        <v>814</v>
      </c>
      <c r="L23" s="22">
        <f t="shared" si="1"/>
        <v>814</v>
      </c>
      <c r="M23" s="21">
        <f t="shared" si="2"/>
        <v>135.66666666666666</v>
      </c>
      <c r="N23" s="17"/>
    </row>
    <row r="24" spans="1:14" ht="15">
      <c r="A24" s="23">
        <v>22</v>
      </c>
      <c r="B24" s="26" t="s">
        <v>41</v>
      </c>
      <c r="C24" s="20" t="s">
        <v>33</v>
      </c>
      <c r="D24" s="20">
        <v>111</v>
      </c>
      <c r="E24" s="20">
        <v>101</v>
      </c>
      <c r="F24" s="20">
        <v>100</v>
      </c>
      <c r="G24" s="20">
        <v>149</v>
      </c>
      <c r="H24" s="20">
        <v>178</v>
      </c>
      <c r="I24" s="20">
        <v>139</v>
      </c>
      <c r="J24" s="21"/>
      <c r="K24" s="22">
        <f t="shared" si="0"/>
        <v>778</v>
      </c>
      <c r="L24" s="22">
        <f t="shared" si="1"/>
        <v>778</v>
      </c>
      <c r="M24" s="21">
        <f t="shared" si="2"/>
        <v>129.66666666666666</v>
      </c>
      <c r="N24" s="17"/>
    </row>
    <row r="25" spans="1:14" ht="15">
      <c r="A25" s="23">
        <v>23</v>
      </c>
      <c r="B25" s="19" t="s">
        <v>42</v>
      </c>
      <c r="C25" s="23" t="s">
        <v>23</v>
      </c>
      <c r="D25" s="20">
        <v>144</v>
      </c>
      <c r="E25" s="20">
        <v>121</v>
      </c>
      <c r="F25" s="20">
        <v>103</v>
      </c>
      <c r="G25" s="20">
        <v>107</v>
      </c>
      <c r="H25" s="20">
        <v>123</v>
      </c>
      <c r="I25" s="20">
        <v>127</v>
      </c>
      <c r="J25" s="21"/>
      <c r="K25" s="22">
        <f t="shared" si="0"/>
        <v>725</v>
      </c>
      <c r="L25" s="22">
        <f t="shared" si="1"/>
        <v>725</v>
      </c>
      <c r="M25" s="21">
        <f t="shared" si="2"/>
        <v>120.83333333333333</v>
      </c>
      <c r="N25" s="17"/>
    </row>
    <row r="26" spans="1:14" ht="15">
      <c r="A26" s="23">
        <v>24</v>
      </c>
      <c r="B26" s="26" t="s">
        <v>44</v>
      </c>
      <c r="C26" s="23" t="s">
        <v>28</v>
      </c>
      <c r="D26" s="20">
        <v>134</v>
      </c>
      <c r="E26" s="20">
        <v>82</v>
      </c>
      <c r="F26" s="20">
        <v>86</v>
      </c>
      <c r="G26" s="20">
        <v>91</v>
      </c>
      <c r="H26" s="20">
        <v>108</v>
      </c>
      <c r="I26" s="20">
        <v>133</v>
      </c>
      <c r="J26" s="21"/>
      <c r="K26" s="22">
        <f t="shared" si="0"/>
        <v>634</v>
      </c>
      <c r="L26" s="22">
        <f t="shared" si="1"/>
        <v>634</v>
      </c>
      <c r="M26" s="21">
        <f t="shared" si="2"/>
        <v>105.66666666666667</v>
      </c>
      <c r="N26" s="17"/>
    </row>
    <row r="27" spans="1:14" ht="15">
      <c r="N27" s="17"/>
    </row>
    <row r="32" spans="1:14" ht="15">
      <c r="A32" s="145" t="s">
        <v>45</v>
      </c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30">
      <c r="A33" s="3" t="s">
        <v>3</v>
      </c>
      <c r="B33" s="3" t="s">
        <v>4</v>
      </c>
      <c r="C33" s="3" t="s">
        <v>5</v>
      </c>
      <c r="D33" s="4">
        <v>1</v>
      </c>
      <c r="E33" s="5">
        <v>2</v>
      </c>
      <c r="F33" s="5">
        <v>3</v>
      </c>
      <c r="G33" s="5">
        <v>4</v>
      </c>
      <c r="H33" s="5">
        <v>5</v>
      </c>
      <c r="I33" s="6">
        <v>6</v>
      </c>
      <c r="J33" s="3" t="s">
        <v>6</v>
      </c>
      <c r="K33" s="7" t="s">
        <v>7</v>
      </c>
      <c r="L33" s="7" t="s">
        <v>8</v>
      </c>
      <c r="M33" s="7" t="s">
        <v>9</v>
      </c>
    </row>
    <row r="34" spans="1:13" ht="15">
      <c r="A34" s="10">
        <v>1</v>
      </c>
      <c r="B34" s="11" t="s">
        <v>48</v>
      </c>
      <c r="C34" s="12" t="s">
        <v>49</v>
      </c>
      <c r="D34" s="14">
        <v>210</v>
      </c>
      <c r="E34" s="14">
        <v>196</v>
      </c>
      <c r="F34" s="14">
        <v>155</v>
      </c>
      <c r="G34" s="14">
        <v>213</v>
      </c>
      <c r="H34" s="14">
        <v>195</v>
      </c>
      <c r="I34" s="14">
        <v>146</v>
      </c>
      <c r="J34" s="14"/>
      <c r="K34" s="60">
        <f t="shared" ref="K34:K46" si="3">SUM(D34:I34)</f>
        <v>1115</v>
      </c>
      <c r="L34" s="60">
        <f t="shared" ref="L34:L46" si="4">K34+J34*6</f>
        <v>1115</v>
      </c>
      <c r="M34" s="15">
        <f t="shared" ref="M34:M46" si="5">AVERAGE(D34:I34)</f>
        <v>185.83333333333334</v>
      </c>
    </row>
    <row r="35" spans="1:13" ht="15">
      <c r="A35" s="12">
        <v>2</v>
      </c>
      <c r="B35" s="11" t="s">
        <v>47</v>
      </c>
      <c r="C35" s="12" t="s">
        <v>28</v>
      </c>
      <c r="D35" s="14">
        <v>204</v>
      </c>
      <c r="E35" s="14">
        <v>194</v>
      </c>
      <c r="F35" s="14">
        <v>179</v>
      </c>
      <c r="G35" s="14">
        <v>164</v>
      </c>
      <c r="H35" s="14">
        <v>168</v>
      </c>
      <c r="I35" s="14">
        <v>183</v>
      </c>
      <c r="J35" s="14"/>
      <c r="K35" s="60">
        <f t="shared" si="3"/>
        <v>1092</v>
      </c>
      <c r="L35" s="60">
        <f t="shared" si="4"/>
        <v>1092</v>
      </c>
      <c r="M35" s="15">
        <f t="shared" si="5"/>
        <v>182</v>
      </c>
    </row>
    <row r="36" spans="1:13" ht="15">
      <c r="A36" s="12">
        <v>3</v>
      </c>
      <c r="B36" s="11" t="s">
        <v>51</v>
      </c>
      <c r="C36" s="12" t="s">
        <v>13</v>
      </c>
      <c r="D36" s="13">
        <v>247</v>
      </c>
      <c r="E36" s="14">
        <v>160</v>
      </c>
      <c r="F36" s="14">
        <v>147</v>
      </c>
      <c r="G36" s="14">
        <v>205</v>
      </c>
      <c r="H36" s="14">
        <v>169</v>
      </c>
      <c r="I36" s="14">
        <v>159</v>
      </c>
      <c r="J36" s="14"/>
      <c r="K36" s="60">
        <f t="shared" si="3"/>
        <v>1087</v>
      </c>
      <c r="L36" s="60">
        <f t="shared" si="4"/>
        <v>1087</v>
      </c>
      <c r="M36" s="15">
        <f t="shared" si="5"/>
        <v>181.16666666666666</v>
      </c>
    </row>
    <row r="37" spans="1:13" ht="15">
      <c r="A37" s="12">
        <v>4</v>
      </c>
      <c r="B37" s="11" t="s">
        <v>52</v>
      </c>
      <c r="C37" s="12" t="s">
        <v>15</v>
      </c>
      <c r="D37" s="14">
        <v>189</v>
      </c>
      <c r="E37" s="14">
        <v>209</v>
      </c>
      <c r="F37" s="14">
        <v>191</v>
      </c>
      <c r="G37" s="14">
        <v>188</v>
      </c>
      <c r="H37" s="14">
        <v>144</v>
      </c>
      <c r="I37" s="14">
        <v>149</v>
      </c>
      <c r="J37" s="14"/>
      <c r="K37" s="60">
        <f t="shared" si="3"/>
        <v>1070</v>
      </c>
      <c r="L37" s="60">
        <f t="shared" si="4"/>
        <v>1070</v>
      </c>
      <c r="M37" s="15">
        <f t="shared" si="5"/>
        <v>178.33333333333334</v>
      </c>
    </row>
    <row r="38" spans="1:13" ht="15">
      <c r="A38" s="12">
        <v>5</v>
      </c>
      <c r="B38" s="11" t="s">
        <v>50</v>
      </c>
      <c r="C38" s="12" t="s">
        <v>13</v>
      </c>
      <c r="D38" s="14">
        <v>163</v>
      </c>
      <c r="E38" s="14">
        <v>186</v>
      </c>
      <c r="F38" s="14">
        <v>158</v>
      </c>
      <c r="G38" s="14">
        <v>201</v>
      </c>
      <c r="H38" s="14">
        <v>166</v>
      </c>
      <c r="I38" s="14">
        <v>177</v>
      </c>
      <c r="J38" s="14"/>
      <c r="K38" s="60">
        <f t="shared" si="3"/>
        <v>1051</v>
      </c>
      <c r="L38" s="60">
        <f t="shared" si="4"/>
        <v>1051</v>
      </c>
      <c r="M38" s="15">
        <f t="shared" si="5"/>
        <v>175.16666666666666</v>
      </c>
    </row>
    <row r="39" spans="1:13" ht="15">
      <c r="A39" s="12">
        <v>6</v>
      </c>
      <c r="B39" s="11" t="s">
        <v>54</v>
      </c>
      <c r="C39" s="12" t="s">
        <v>19</v>
      </c>
      <c r="D39" s="14">
        <v>150</v>
      </c>
      <c r="E39" s="14">
        <v>116</v>
      </c>
      <c r="F39" s="14">
        <v>180</v>
      </c>
      <c r="G39" s="14">
        <v>165</v>
      </c>
      <c r="H39" s="14">
        <v>177</v>
      </c>
      <c r="I39" s="14">
        <v>167</v>
      </c>
      <c r="J39" s="14"/>
      <c r="K39" s="60">
        <f t="shared" si="3"/>
        <v>955</v>
      </c>
      <c r="L39" s="60">
        <f t="shared" si="4"/>
        <v>955</v>
      </c>
      <c r="M39" s="124">
        <f t="shared" si="5"/>
        <v>159.16666666666666</v>
      </c>
    </row>
    <row r="40" spans="1:13" ht="15">
      <c r="A40" s="12">
        <v>7</v>
      </c>
      <c r="B40" s="11" t="s">
        <v>55</v>
      </c>
      <c r="C40" s="12" t="s">
        <v>23</v>
      </c>
      <c r="D40" s="14">
        <v>174</v>
      </c>
      <c r="E40" s="14">
        <v>136</v>
      </c>
      <c r="F40" s="14">
        <v>152</v>
      </c>
      <c r="G40" s="14">
        <v>134</v>
      </c>
      <c r="H40" s="14">
        <v>178</v>
      </c>
      <c r="I40" s="14">
        <v>180</v>
      </c>
      <c r="J40" s="15"/>
      <c r="K40" s="60">
        <f t="shared" si="3"/>
        <v>954</v>
      </c>
      <c r="L40" s="60">
        <f t="shared" si="4"/>
        <v>954</v>
      </c>
      <c r="M40" s="124">
        <f t="shared" si="5"/>
        <v>159</v>
      </c>
    </row>
    <row r="41" spans="1:13" ht="15">
      <c r="A41" s="12">
        <v>8</v>
      </c>
      <c r="B41" s="64" t="s">
        <v>57</v>
      </c>
      <c r="C41" s="10" t="s">
        <v>15</v>
      </c>
      <c r="D41" s="14">
        <v>139</v>
      </c>
      <c r="E41" s="14">
        <v>134</v>
      </c>
      <c r="F41" s="14">
        <v>141</v>
      </c>
      <c r="G41" s="14">
        <v>154</v>
      </c>
      <c r="H41" s="14">
        <v>122</v>
      </c>
      <c r="I41" s="14">
        <v>136</v>
      </c>
      <c r="J41" s="15"/>
      <c r="K41" s="60">
        <f t="shared" si="3"/>
        <v>826</v>
      </c>
      <c r="L41" s="60">
        <f t="shared" si="4"/>
        <v>826</v>
      </c>
      <c r="M41" s="124">
        <f t="shared" si="5"/>
        <v>137.66666666666666</v>
      </c>
    </row>
    <row r="42" spans="1:13" ht="15">
      <c r="A42" s="23">
        <v>9</v>
      </c>
      <c r="B42" s="26" t="s">
        <v>58</v>
      </c>
      <c r="C42" s="23" t="s">
        <v>15</v>
      </c>
      <c r="D42" s="20">
        <v>135</v>
      </c>
      <c r="E42" s="20">
        <v>141</v>
      </c>
      <c r="F42" s="20">
        <v>148</v>
      </c>
      <c r="G42" s="20">
        <v>147</v>
      </c>
      <c r="H42" s="20">
        <v>90</v>
      </c>
      <c r="I42" s="20">
        <v>144</v>
      </c>
      <c r="J42" s="21"/>
      <c r="K42" s="65">
        <f t="shared" si="3"/>
        <v>805</v>
      </c>
      <c r="L42" s="65">
        <f t="shared" si="4"/>
        <v>805</v>
      </c>
      <c r="M42" s="21">
        <f t="shared" si="5"/>
        <v>134.16666666666666</v>
      </c>
    </row>
    <row r="43" spans="1:13" ht="15">
      <c r="A43" s="23">
        <v>10</v>
      </c>
      <c r="B43" s="26" t="s">
        <v>56</v>
      </c>
      <c r="C43" s="18" t="s">
        <v>15</v>
      </c>
      <c r="D43" s="20">
        <v>132</v>
      </c>
      <c r="E43" s="20">
        <v>166</v>
      </c>
      <c r="F43" s="20">
        <v>133</v>
      </c>
      <c r="G43" s="20">
        <v>129</v>
      </c>
      <c r="H43" s="20">
        <v>133</v>
      </c>
      <c r="I43" s="20">
        <v>103</v>
      </c>
      <c r="J43" s="21"/>
      <c r="K43" s="65">
        <f t="shared" si="3"/>
        <v>796</v>
      </c>
      <c r="L43" s="65">
        <f t="shared" si="4"/>
        <v>796</v>
      </c>
      <c r="M43" s="21">
        <f t="shared" si="5"/>
        <v>132.66666666666666</v>
      </c>
    </row>
    <row r="44" spans="1:13" ht="15">
      <c r="A44" s="23">
        <v>11</v>
      </c>
      <c r="B44" s="26" t="s">
        <v>59</v>
      </c>
      <c r="C44" s="23" t="s">
        <v>15</v>
      </c>
      <c r="D44" s="20">
        <v>109</v>
      </c>
      <c r="E44" s="20">
        <v>116</v>
      </c>
      <c r="F44" s="20">
        <v>134</v>
      </c>
      <c r="G44" s="20">
        <v>137</v>
      </c>
      <c r="H44" s="20">
        <v>125</v>
      </c>
      <c r="I44" s="20">
        <v>120</v>
      </c>
      <c r="J44" s="21"/>
      <c r="K44" s="65">
        <f t="shared" si="3"/>
        <v>741</v>
      </c>
      <c r="L44" s="65">
        <f t="shared" si="4"/>
        <v>741</v>
      </c>
      <c r="M44" s="21">
        <f t="shared" si="5"/>
        <v>123.5</v>
      </c>
    </row>
    <row r="45" spans="1:13" ht="15">
      <c r="A45" s="23">
        <v>12</v>
      </c>
      <c r="B45" s="26" t="s">
        <v>60</v>
      </c>
      <c r="C45" s="23" t="s">
        <v>15</v>
      </c>
      <c r="D45" s="20">
        <v>89</v>
      </c>
      <c r="E45" s="20">
        <v>131</v>
      </c>
      <c r="F45" s="20">
        <v>103</v>
      </c>
      <c r="G45" s="20">
        <v>124</v>
      </c>
      <c r="H45" s="20">
        <v>100</v>
      </c>
      <c r="I45" s="20">
        <v>125</v>
      </c>
      <c r="J45" s="21"/>
      <c r="K45" s="65">
        <f t="shared" si="3"/>
        <v>672</v>
      </c>
      <c r="L45" s="65">
        <f t="shared" si="4"/>
        <v>672</v>
      </c>
      <c r="M45" s="21">
        <f t="shared" si="5"/>
        <v>112</v>
      </c>
    </row>
    <row r="46" spans="1:13" ht="15">
      <c r="A46" s="23">
        <v>13</v>
      </c>
      <c r="B46" s="26" t="s">
        <v>61</v>
      </c>
      <c r="C46" s="23" t="s">
        <v>15</v>
      </c>
      <c r="D46" s="20">
        <v>90</v>
      </c>
      <c r="E46" s="20">
        <v>110</v>
      </c>
      <c r="F46" s="20">
        <v>85</v>
      </c>
      <c r="G46" s="20">
        <v>100</v>
      </c>
      <c r="H46" s="20">
        <v>78</v>
      </c>
      <c r="I46" s="20">
        <v>167</v>
      </c>
      <c r="J46" s="21"/>
      <c r="K46" s="65">
        <f t="shared" si="3"/>
        <v>630</v>
      </c>
      <c r="L46" s="65">
        <f t="shared" si="4"/>
        <v>630</v>
      </c>
      <c r="M46" s="21">
        <f t="shared" si="5"/>
        <v>105</v>
      </c>
    </row>
  </sheetData>
  <sortState ref="B34:L46">
    <sortCondition descending="1" ref="L46"/>
  </sortState>
  <mergeCells count="2">
    <mergeCell ref="A1:M1"/>
    <mergeCell ref="A32:M32"/>
  </mergeCells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Индв__мужчины</vt:lpstr>
      <vt:lpstr>Индв__женщины</vt:lpstr>
      <vt:lpstr>Сеньор-Лига</vt:lpstr>
      <vt:lpstr>Любители-Лига</vt:lpstr>
      <vt:lpstr>рейтинг</vt:lpstr>
      <vt:lpstr>квалиф.6игр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revision>0</cp:revision>
  <dcterms:modified xsi:type="dcterms:W3CDTF">2014-03-15T09:26:37Z</dcterms:modified>
</cp:coreProperties>
</file>